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" i="1" l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2" i="1"/>
  <c r="AE3" i="1" l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B3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2" i="1"/>
  <c r="Z2" i="1"/>
  <c r="S2" i="1"/>
  <c r="S6" i="1"/>
  <c r="S8" i="1"/>
  <c r="S10" i="1"/>
  <c r="S12" i="1"/>
  <c r="S14" i="1"/>
  <c r="S16" i="1"/>
  <c r="S18" i="1"/>
  <c r="S20" i="1"/>
  <c r="S22" i="1"/>
  <c r="S24" i="1"/>
  <c r="S26" i="1"/>
  <c r="S28" i="1"/>
  <c r="S30" i="1"/>
  <c r="S32" i="1"/>
  <c r="R2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P2" i="1"/>
  <c r="O2" i="1"/>
  <c r="N2" i="1"/>
  <c r="O3" i="1"/>
  <c r="S3" i="1" s="1"/>
  <c r="O4" i="1"/>
  <c r="S4" i="1" s="1"/>
  <c r="O5" i="1"/>
  <c r="S5" i="1" s="1"/>
  <c r="O6" i="1"/>
  <c r="O7" i="1"/>
  <c r="S7" i="1" s="1"/>
  <c r="O8" i="1"/>
  <c r="O9" i="1"/>
  <c r="S9" i="1" s="1"/>
  <c r="O10" i="1"/>
  <c r="O11" i="1"/>
  <c r="S11" i="1" s="1"/>
  <c r="O12" i="1"/>
  <c r="O13" i="1"/>
  <c r="S13" i="1" s="1"/>
  <c r="O14" i="1"/>
  <c r="O15" i="1"/>
  <c r="S15" i="1" s="1"/>
  <c r="O16" i="1"/>
  <c r="O17" i="1"/>
  <c r="S17" i="1" s="1"/>
  <c r="O18" i="1"/>
  <c r="O19" i="1"/>
  <c r="S19" i="1" s="1"/>
  <c r="O20" i="1"/>
  <c r="O21" i="1"/>
  <c r="S21" i="1" s="1"/>
  <c r="O22" i="1"/>
  <c r="O23" i="1"/>
  <c r="S23" i="1" s="1"/>
  <c r="O24" i="1"/>
  <c r="O25" i="1"/>
  <c r="S25" i="1" s="1"/>
  <c r="O26" i="1"/>
  <c r="O27" i="1"/>
  <c r="S27" i="1" s="1"/>
  <c r="O28" i="1"/>
  <c r="O29" i="1"/>
  <c r="S29" i="1" s="1"/>
  <c r="O30" i="1"/>
  <c r="O31" i="1"/>
  <c r="S31" i="1" s="1"/>
  <c r="O3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2" i="1"/>
  <c r="J2" i="1"/>
  <c r="F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Z32" i="1" l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N3" i="1"/>
  <c r="N4" i="1"/>
  <c r="R4" i="1" s="1"/>
  <c r="N5" i="1"/>
  <c r="N6" i="1"/>
  <c r="N7" i="1"/>
  <c r="N8" i="1"/>
  <c r="R8" i="1" s="1"/>
  <c r="N9" i="1"/>
  <c r="N10" i="1"/>
  <c r="N11" i="1"/>
  <c r="N12" i="1"/>
  <c r="R12" i="1" s="1"/>
  <c r="N13" i="1"/>
  <c r="N14" i="1"/>
  <c r="N15" i="1"/>
  <c r="N16" i="1"/>
  <c r="N17" i="1"/>
  <c r="N18" i="1"/>
  <c r="N19" i="1"/>
  <c r="N20" i="1"/>
  <c r="R20" i="1" s="1"/>
  <c r="N21" i="1"/>
  <c r="N22" i="1"/>
  <c r="N23" i="1"/>
  <c r="N24" i="1"/>
  <c r="R24" i="1" s="1"/>
  <c r="N25" i="1"/>
  <c r="N26" i="1"/>
  <c r="N27" i="1"/>
  <c r="N28" i="1"/>
  <c r="R28" i="1" s="1"/>
  <c r="N29" i="1"/>
  <c r="N30" i="1"/>
  <c r="N31" i="1"/>
  <c r="N3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R31" i="1" l="1"/>
  <c r="R32" i="1"/>
  <c r="R27" i="1"/>
  <c r="R23" i="1"/>
  <c r="R19" i="1"/>
  <c r="R16" i="1"/>
  <c r="R29" i="1"/>
  <c r="R30" i="1"/>
  <c r="R22" i="1"/>
  <c r="R21" i="1"/>
  <c r="R17" i="1"/>
  <c r="R15" i="1"/>
  <c r="R10" i="1"/>
  <c r="R9" i="1"/>
  <c r="R11" i="1"/>
  <c r="R7" i="1"/>
  <c r="R3" i="1"/>
  <c r="R26" i="1"/>
  <c r="R25" i="1"/>
  <c r="R18" i="1"/>
  <c r="R14" i="1"/>
  <c r="R13" i="1"/>
  <c r="R6" i="1"/>
  <c r="R5" i="1"/>
  <c r="F32" i="1" l="1"/>
  <c r="AB32" i="1" s="1"/>
  <c r="AD32" i="1" s="1"/>
  <c r="F22" i="1"/>
  <c r="AB22" i="1" s="1"/>
  <c r="AD22" i="1" s="1"/>
  <c r="F23" i="1"/>
  <c r="AB23" i="1" s="1"/>
  <c r="AD23" i="1" s="1"/>
  <c r="F24" i="1"/>
  <c r="AB24" i="1" s="1"/>
  <c r="AD24" i="1" s="1"/>
  <c r="F25" i="1"/>
  <c r="AB25" i="1" s="1"/>
  <c r="AD25" i="1" s="1"/>
  <c r="F26" i="1"/>
  <c r="AB26" i="1" s="1"/>
  <c r="AD26" i="1" s="1"/>
  <c r="F27" i="1"/>
  <c r="AB27" i="1" s="1"/>
  <c r="AD27" i="1" s="1"/>
  <c r="F28" i="1"/>
  <c r="AB28" i="1" s="1"/>
  <c r="AD28" i="1" s="1"/>
  <c r="F29" i="1"/>
  <c r="AB29" i="1" s="1"/>
  <c r="AD29" i="1" s="1"/>
  <c r="F30" i="1"/>
  <c r="AB30" i="1" s="1"/>
  <c r="AD30" i="1" s="1"/>
  <c r="F31" i="1"/>
  <c r="AB31" i="1" s="1"/>
  <c r="AD31" i="1" s="1"/>
  <c r="F13" i="1" l="1"/>
  <c r="AB13" i="1" s="1"/>
  <c r="AD13" i="1" s="1"/>
  <c r="F14" i="1"/>
  <c r="AB14" i="1" s="1"/>
  <c r="AD14" i="1" s="1"/>
  <c r="F15" i="1"/>
  <c r="AB15" i="1" s="1"/>
  <c r="AD15" i="1" s="1"/>
  <c r="F16" i="1"/>
  <c r="AB16" i="1" s="1"/>
  <c r="AD16" i="1" s="1"/>
  <c r="F17" i="1"/>
  <c r="AB17" i="1" s="1"/>
  <c r="AD17" i="1" s="1"/>
  <c r="F18" i="1"/>
  <c r="AB18" i="1" s="1"/>
  <c r="AD18" i="1" s="1"/>
  <c r="F19" i="1"/>
  <c r="AB19" i="1" s="1"/>
  <c r="AD19" i="1" s="1"/>
  <c r="F20" i="1" l="1"/>
  <c r="AB20" i="1" s="1"/>
  <c r="AD20" i="1" s="1"/>
  <c r="F21" i="1"/>
  <c r="AB21" i="1" s="1"/>
  <c r="AD21" i="1" s="1"/>
  <c r="F12" i="1" l="1"/>
  <c r="AB12" i="1" s="1"/>
  <c r="AD12" i="1" s="1"/>
  <c r="F11" i="1"/>
  <c r="AB11" i="1" s="1"/>
  <c r="AD11" i="1" s="1"/>
  <c r="F10" i="1"/>
  <c r="AB10" i="1" s="1"/>
  <c r="AD10" i="1" s="1"/>
  <c r="F9" i="1"/>
  <c r="AB9" i="1" s="1"/>
  <c r="AD9" i="1" s="1"/>
  <c r="F8" i="1"/>
  <c r="AB8" i="1" s="1"/>
  <c r="AD8" i="1" s="1"/>
  <c r="F7" i="1"/>
  <c r="AB7" i="1" s="1"/>
  <c r="AD7" i="1" s="1"/>
  <c r="F6" i="1"/>
  <c r="AB6" i="1" s="1"/>
  <c r="AD6" i="1" s="1"/>
  <c r="AB5" i="1"/>
  <c r="AD5" i="1" s="1"/>
  <c r="F4" i="1"/>
  <c r="AB4" i="1" s="1"/>
  <c r="AD4" i="1" s="1"/>
  <c r="F3" i="1"/>
  <c r="AD3" i="1" s="1"/>
  <c r="F2" i="1"/>
  <c r="AB2" i="1" s="1"/>
  <c r="AC2" i="1" l="1"/>
  <c r="AD2" i="1"/>
</calcChain>
</file>

<file path=xl/sharedStrings.xml><?xml version="1.0" encoding="utf-8"?>
<sst xmlns="http://schemas.openxmlformats.org/spreadsheetml/2006/main" count="62" uniqueCount="61">
  <si>
    <t>Vial Label</t>
  </si>
  <si>
    <t>Empty weight (g)</t>
  </si>
  <si>
    <t>Weight with aluquot (g)</t>
  </si>
  <si>
    <t>Weight of aliquot (g)</t>
  </si>
  <si>
    <t>Weight after dilution (g)</t>
  </si>
  <si>
    <t>Sample weight (g)</t>
  </si>
  <si>
    <t>Weight with IS</t>
  </si>
  <si>
    <t>Sample weight with IS</t>
  </si>
  <si>
    <t>Weight of IS added</t>
  </si>
  <si>
    <t>Conc of IS (ppb)</t>
  </si>
  <si>
    <t>DC3 L 1 mL</t>
  </si>
  <si>
    <t>DC3 L 2 mL</t>
  </si>
  <si>
    <t>DC3 L 3 mL</t>
  </si>
  <si>
    <t>DC3 L 4 mL</t>
  </si>
  <si>
    <t>DC3 L 5 mL</t>
  </si>
  <si>
    <t>DC3 W 1.5 mL</t>
  </si>
  <si>
    <t>DC3 W 2.5 mL</t>
  </si>
  <si>
    <t>DC3 W 3.5 mL</t>
  </si>
  <si>
    <t>DC3 W 4.5 mL</t>
  </si>
  <si>
    <t>DC3 W 5.5 mL</t>
  </si>
  <si>
    <t>DC3 W 6.5 mL</t>
  </si>
  <si>
    <t>DC3 W 7.5 mL</t>
  </si>
  <si>
    <t>DC3 W 8.5 mL</t>
  </si>
  <si>
    <t>DC3 W 9.5 mL</t>
  </si>
  <si>
    <t>DC3 W 10.5 mL</t>
  </si>
  <si>
    <t>DC3 W 11.5 mL</t>
  </si>
  <si>
    <t>DC3 E 1 mL</t>
  </si>
  <si>
    <t>DC3 E 2 mL</t>
  </si>
  <si>
    <t>DC3 E 3 mL</t>
  </si>
  <si>
    <t>DC3 E 4 mL</t>
  </si>
  <si>
    <t>DC3 E 5 mL</t>
  </si>
  <si>
    <t>DC3 E 6 mL</t>
  </si>
  <si>
    <t>DC3 E 7 mL</t>
  </si>
  <si>
    <t>DC3 E 8 mL</t>
  </si>
  <si>
    <t>DC3 E 9 mL</t>
  </si>
  <si>
    <t>DC3 E 10 mL</t>
  </si>
  <si>
    <t>DC3 E 11 mL</t>
  </si>
  <si>
    <t>DC3 E 12 mL</t>
  </si>
  <si>
    <t>DC3 E 13 mL</t>
  </si>
  <si>
    <t>DC3 E 14 mL</t>
  </si>
  <si>
    <t>DC3 E 15 mL</t>
  </si>
  <si>
    <t>Concentration factor</t>
  </si>
  <si>
    <t xml:space="preserve">Calc conc factor and 1st dilution </t>
  </si>
  <si>
    <t>Dilution factor from 2nd dilution</t>
  </si>
  <si>
    <t>Total dilution factor and conc factor</t>
  </si>
  <si>
    <t>Dilution factor from 1st dilution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</si>
  <si>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</si>
  <si>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aluquot (g) σ</t>
  </si>
  <si>
    <t>Weight of aliquot (g) σ</t>
  </si>
  <si>
    <t>Weight after dilution (g) σ</t>
  </si>
  <si>
    <t>Sample weight (g) σ</t>
  </si>
  <si>
    <t>Weight with IS σ</t>
  </si>
  <si>
    <t>Sample weight with IS σ</t>
  </si>
  <si>
    <t>Weight of IS added σ</t>
  </si>
  <si>
    <t>Conc of IS (ppb) σ</t>
  </si>
  <si>
    <t>Concentration factor σ</t>
  </si>
  <si>
    <t>Dilution factor from 1st dilution σ</t>
  </si>
  <si>
    <t>Calc conc factor and 1st dilution σ</t>
  </si>
  <si>
    <t>Dilution factor from 2nd dilution σ</t>
  </si>
  <si>
    <t>Total dilution factor and conc factor σ</t>
  </si>
  <si>
    <t>% of 5 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</si>
</sst>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0" borderId="5" xfId="0" applyBorder="1"/>
    <xf numFmtId="0" fontId="0" fillId="2" borderId="1" xfId="0" applyFill="1" applyBorder="1"/>
    <xf numFmtId="0" fontId="0" fillId="0" borderId="5" xfId="0" applyFill="1" applyBorder="1"/>
    <xf numFmtId="0" fontId="0" fillId="3" borderId="5" xfId="0" applyFill="1" applyBorder="1"/>
    <xf numFmtId="0" fontId="0" fillId="4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0" borderId="1" xfId="0" applyFill="1" applyBorder="1"/>
    <xf numFmtId="0" fontId="0" fillId="0" borderId="6" xfId="0" applyBorder="1"/>
    <xf numFmtId="0" fontId="0" fillId="0" borderId="2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1" xfId="0" applyFill="1" applyBorder="1"/>
    <xf numFmtId="0" fontId="0" fillId="5" borderId="0" xfId="0" applyFill="1"/>
    <xf numFmtId="0" fontId="0" fillId="5" borderId="6" xfId="0" applyFill="1" applyBorder="1"/>
    <xf numFmtId="0" fontId="0" fillId="5" borderId="5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tabSelected="1" topLeftCell="Q1" zoomScale="70" zoomScaleNormal="70" workbookViewId="0">
      <selection activeCell="AE3" sqref="AE3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20" bestFit="1" customWidth="1"/>
    <col min="4" max="4" width="22.42578125" bestFit="1" customWidth="1"/>
    <col min="5" max="5" width="24" style="20" bestFit="1" customWidth="1"/>
    <col min="6" max="6" width="19.5703125" bestFit="1" customWidth="1"/>
    <col min="7" max="7" width="21.140625" style="20" bestFit="1" customWidth="1"/>
    <col min="8" max="8" width="22.85546875" bestFit="1" customWidth="1"/>
    <col min="9" max="9" width="24.42578125" style="20" bestFit="1" customWidth="1"/>
    <col min="10" max="10" width="17.28515625" bestFit="1" customWidth="1"/>
    <col min="11" max="11" width="18.85546875" style="20" bestFit="1" customWidth="1"/>
    <col min="12" max="12" width="14" bestFit="1" customWidth="1"/>
    <col min="13" max="13" width="15.5703125" style="20" bestFit="1" customWidth="1"/>
    <col min="14" max="14" width="20.85546875" bestFit="1" customWidth="1"/>
    <col min="15" max="15" width="22.5703125" style="20" bestFit="1" customWidth="1"/>
    <col min="16" max="16" width="18" bestFit="1" customWidth="1"/>
    <col min="17" max="17" width="19.5703125" style="20" bestFit="1" customWidth="1"/>
    <col min="18" max="18" width="15" bestFit="1" customWidth="1"/>
    <col min="19" max="19" width="17.85546875" style="20" customWidth="1"/>
    <col min="20" max="20" width="16.5703125" style="23" customWidth="1"/>
    <col min="21" max="21" width="16.5703125" style="20" customWidth="1"/>
    <col min="22" max="22" width="19.42578125" bestFit="1" customWidth="1"/>
    <col min="23" max="23" width="21" style="20" bestFit="1" customWidth="1"/>
    <col min="24" max="24" width="29.42578125" bestFit="1" customWidth="1"/>
    <col min="25" max="25" width="31.140625" style="20" bestFit="1" customWidth="1"/>
    <col min="26" max="26" width="29.85546875" bestFit="1" customWidth="1"/>
    <col min="27" max="27" width="33.140625" style="20" bestFit="1" customWidth="1"/>
    <col min="28" max="28" width="30.28515625" bestFit="1" customWidth="1"/>
    <col min="29" max="29" width="31.85546875" style="20" bestFit="1" customWidth="1"/>
    <col min="30" max="30" width="32.85546875" bestFit="1" customWidth="1"/>
    <col min="31" max="31" width="36.85546875" style="20" bestFit="1" customWidth="1"/>
  </cols>
  <sheetData>
    <row r="1" spans="1:31" ht="15.75" thickBot="1" x14ac:dyDescent="0.3">
      <c r="A1" s="1" t="s">
        <v>0</v>
      </c>
      <c r="B1" s="1" t="s">
        <v>1</v>
      </c>
      <c r="C1" s="19" t="s">
        <v>46</v>
      </c>
      <c r="D1" s="1" t="s">
        <v>2</v>
      </c>
      <c r="E1" s="19" t="s">
        <v>47</v>
      </c>
      <c r="F1" s="1" t="s">
        <v>3</v>
      </c>
      <c r="G1" s="19" t="s">
        <v>48</v>
      </c>
      <c r="H1" s="6" t="s">
        <v>4</v>
      </c>
      <c r="I1" s="22" t="s">
        <v>49</v>
      </c>
      <c r="J1" s="7" t="s">
        <v>5</v>
      </c>
      <c r="K1" s="19" t="s">
        <v>50</v>
      </c>
      <c r="L1" s="8" t="s">
        <v>6</v>
      </c>
      <c r="M1" s="22" t="s">
        <v>51</v>
      </c>
      <c r="N1" s="9" t="s">
        <v>7</v>
      </c>
      <c r="O1" s="22" t="s">
        <v>52</v>
      </c>
      <c r="P1" s="8" t="s">
        <v>8</v>
      </c>
      <c r="Q1" s="22" t="s">
        <v>53</v>
      </c>
      <c r="R1" s="10" t="s">
        <v>9</v>
      </c>
      <c r="S1" s="19" t="s">
        <v>54</v>
      </c>
      <c r="T1" s="14" t="s">
        <v>60</v>
      </c>
      <c r="U1" s="19" t="s">
        <v>60</v>
      </c>
      <c r="V1" s="1" t="s">
        <v>41</v>
      </c>
      <c r="W1" s="19" t="s">
        <v>55</v>
      </c>
      <c r="X1" s="1" t="s">
        <v>45</v>
      </c>
      <c r="Y1" s="19" t="s">
        <v>56</v>
      </c>
      <c r="Z1" s="15" t="s">
        <v>42</v>
      </c>
      <c r="AA1" s="21" t="s">
        <v>57</v>
      </c>
      <c r="AB1" s="15" t="s">
        <v>43</v>
      </c>
      <c r="AC1" s="21" t="s">
        <v>58</v>
      </c>
      <c r="AD1" s="14" t="s">
        <v>44</v>
      </c>
      <c r="AE1" s="19" t="s">
        <v>59</v>
      </c>
    </row>
    <row r="2" spans="1:31" x14ac:dyDescent="0.25">
      <c r="A2" s="3" t="s">
        <v>10</v>
      </c>
      <c r="B2" s="3">
        <v>6.2039999999999997</v>
      </c>
      <c r="C2" s="18">
        <v>1E-4</v>
      </c>
      <c r="D2" s="3">
        <v>6.407</v>
      </c>
      <c r="E2" s="17">
        <v>1E-4</v>
      </c>
      <c r="F2" s="2">
        <f t="shared" ref="F2:F32" si="0">D2-B2</f>
        <v>0.20300000000000029</v>
      </c>
      <c r="G2" s="17">
        <f>SQRT((E2^2)+(C2^2))</f>
        <v>1.4142135623730951E-4</v>
      </c>
      <c r="H2" s="3">
        <v>26.536200000000001</v>
      </c>
      <c r="I2" s="17">
        <v>1E-4</v>
      </c>
      <c r="J2" s="11">
        <f>H2-B2</f>
        <v>20.3322</v>
      </c>
      <c r="K2" s="17">
        <f>SQRT((I2^2)+(C2^2))</f>
        <v>1.4142135623730951E-4</v>
      </c>
      <c r="L2" s="2">
        <v>26.586400000000001</v>
      </c>
      <c r="M2" s="17">
        <v>1E-4</v>
      </c>
      <c r="N2" s="12">
        <f>L2-B2</f>
        <v>20.382400000000001</v>
      </c>
      <c r="O2" s="17">
        <f>SQRT((M2^2)+(C2^2))</f>
        <v>1.4142135623730951E-4</v>
      </c>
      <c r="P2" s="2">
        <f>L2-H2</f>
        <v>5.0200000000000244E-2</v>
      </c>
      <c r="Q2" s="17">
        <f>SQRT((M2^2)+(I2^2))</f>
        <v>1.4142135623730951E-4</v>
      </c>
      <c r="R2" s="13">
        <f>(2000*P2)/N2</f>
        <v>4.925818353088963</v>
      </c>
      <c r="S2" s="17">
        <f>R2*SQRT(((O2/N2)^2)+((Q2/P2)^2))</f>
        <v>1.3876853085219564E-2</v>
      </c>
      <c r="T2" s="16">
        <f>R2/5*100</f>
        <v>98.516367061779263</v>
      </c>
      <c r="U2" s="17">
        <f>T2*SQRT((S2/R2)^2)</f>
        <v>0.2775370617043913</v>
      </c>
      <c r="V2" s="2">
        <v>1.20148984741079</v>
      </c>
      <c r="W2" s="17">
        <v>2.0415273786638456E-4</v>
      </c>
      <c r="X2" s="2">
        <v>9.9065999999999992</v>
      </c>
      <c r="Y2" s="17">
        <v>1.4142135623730951E-4</v>
      </c>
      <c r="Z2" s="2">
        <f>X2*V2</f>
        <v>11.902679322359731</v>
      </c>
      <c r="AA2" s="17">
        <f>Z2*SQRT(((W2/V2)^2)+((Y2/X2)^2))</f>
        <v>2.0295846960841388E-3</v>
      </c>
      <c r="AB2" s="2">
        <f t="shared" ref="AB2:AB32" si="1">J2/F2</f>
        <v>100.15862068965502</v>
      </c>
      <c r="AC2" s="17">
        <f>AB2*SQRT(((G2/F2)^2)+((K2/J2)^2))</f>
        <v>6.977967461150808E-2</v>
      </c>
      <c r="AD2" s="2">
        <f t="shared" ref="AD2:AD32" si="2">AB2*Z2</f>
        <v>1192.1559434388284</v>
      </c>
      <c r="AE2" s="17">
        <f>AD2*SQRT(((AA2/Z2)^2)+((AC2/AB2)^2))</f>
        <v>0.8550796988975492</v>
      </c>
    </row>
    <row r="3" spans="1:31" x14ac:dyDescent="0.25">
      <c r="A3" s="3" t="s">
        <v>11</v>
      </c>
      <c r="B3" s="3">
        <v>6.1485000000000003</v>
      </c>
      <c r="C3" s="18">
        <v>1E-4</v>
      </c>
      <c r="D3" s="3">
        <v>6.3517999999999999</v>
      </c>
      <c r="E3" s="17">
        <v>1E-4</v>
      </c>
      <c r="F3" s="2">
        <f t="shared" si="0"/>
        <v>0.20329999999999959</v>
      </c>
      <c r="G3" s="17">
        <f t="shared" ref="G3:G32" si="3">SQRT((E3^2)+(C3^2))</f>
        <v>1.4142135623730951E-4</v>
      </c>
      <c r="H3" s="3">
        <v>26.480899999999998</v>
      </c>
      <c r="I3" s="17">
        <v>1E-4</v>
      </c>
      <c r="J3" s="11">
        <f t="shared" ref="J3:J32" si="4">H3-B3</f>
        <v>20.3324</v>
      </c>
      <c r="K3" s="17">
        <f t="shared" ref="K3:K32" si="5">SQRT((I3^2)+(C3^2))</f>
        <v>1.4142135623730951E-4</v>
      </c>
      <c r="L3" s="2">
        <v>26.531199999999998</v>
      </c>
      <c r="M3" s="17">
        <v>1E-4</v>
      </c>
      <c r="N3" s="12">
        <f t="shared" ref="N3:N32" si="6">L3-B3</f>
        <v>20.3827</v>
      </c>
      <c r="O3" s="17">
        <f t="shared" ref="O3:O32" si="7">SQRT((M3^2)+(C3^2))</f>
        <v>1.4142135623730951E-4</v>
      </c>
      <c r="P3" s="2">
        <f t="shared" ref="P3:P32" si="8">L3-H3</f>
        <v>5.0300000000000011E-2</v>
      </c>
      <c r="Q3" s="17">
        <f t="shared" ref="Q3:Q32" si="9">SQRT((M3^2)+(I3^2))</f>
        <v>1.4142135623730951E-4</v>
      </c>
      <c r="R3" s="13">
        <f t="shared" ref="R3:R32" si="10">(2000*P3)/N3</f>
        <v>4.9355580958361758</v>
      </c>
      <c r="S3" s="17">
        <f t="shared" ref="S3:S32" si="11">R3*SQRT(((O3/N3)^2)+((Q3/P3)^2))</f>
        <v>1.3876649007244024E-2</v>
      </c>
      <c r="T3" s="16">
        <f t="shared" ref="T3:T32" si="12">R3/5*100</f>
        <v>98.711161916723512</v>
      </c>
      <c r="U3" s="17">
        <f t="shared" ref="U3:U32" si="13">T3*SQRT((S3/R3)^2)</f>
        <v>0.27753298014488048</v>
      </c>
      <c r="V3" s="3">
        <v>0.98145058396309715</v>
      </c>
      <c r="W3" s="18">
        <v>1.3622344946899651E-4</v>
      </c>
      <c r="X3" s="3">
        <v>9.9024000000000001</v>
      </c>
      <c r="Y3" s="17">
        <v>1.4142135623730951E-4</v>
      </c>
      <c r="Z3" s="2">
        <f t="shared" ref="Z3:Z32" si="14">X3*V3</f>
        <v>9.7187162626361729</v>
      </c>
      <c r="AA3" s="17">
        <f t="shared" ref="AA3:AA32" si="15">Z3*SQRT(((W3/V3)^2)+((Y3/X3)^2))</f>
        <v>1.356061046845803E-3</v>
      </c>
      <c r="AB3" s="2">
        <f t="shared" si="1"/>
        <v>100.01180521396971</v>
      </c>
      <c r="AC3" s="17">
        <f t="shared" ref="AC3:AC32" si="16">AB3*SQRT(((G3/F3)^2)+((K3/J3)^2))</f>
        <v>6.9574580121723031E-2</v>
      </c>
      <c r="AD3" s="2">
        <f t="shared" si="2"/>
        <v>971.98635778860864</v>
      </c>
      <c r="AE3" s="17">
        <f t="shared" ref="AE3:AE32" si="17">AD3*SQRT(((AA3/Z3)^2)+((AC3/AB3)^2))</f>
        <v>0.68964251906385521</v>
      </c>
    </row>
    <row r="4" spans="1:31" x14ac:dyDescent="0.25">
      <c r="A4" s="3" t="s">
        <v>12</v>
      </c>
      <c r="B4" s="3">
        <v>6.1227999999999998</v>
      </c>
      <c r="C4" s="18">
        <v>1E-4</v>
      </c>
      <c r="D4" s="3">
        <v>6.3255999999999997</v>
      </c>
      <c r="E4" s="17">
        <v>1E-4</v>
      </c>
      <c r="F4" s="2">
        <f t="shared" si="0"/>
        <v>0.20279999999999987</v>
      </c>
      <c r="G4" s="17">
        <f t="shared" si="3"/>
        <v>1.4142135623730951E-4</v>
      </c>
      <c r="H4" s="3">
        <v>26.392800000000001</v>
      </c>
      <c r="I4" s="17">
        <v>1E-4</v>
      </c>
      <c r="J4" s="11">
        <f t="shared" si="4"/>
        <v>20.270000000000003</v>
      </c>
      <c r="K4" s="17">
        <f t="shared" si="5"/>
        <v>1.4142135623730951E-4</v>
      </c>
      <c r="L4" s="2">
        <v>26.4435</v>
      </c>
      <c r="M4" s="17">
        <v>1E-4</v>
      </c>
      <c r="N4" s="12">
        <f t="shared" si="6"/>
        <v>20.320700000000002</v>
      </c>
      <c r="O4" s="17">
        <f t="shared" si="7"/>
        <v>1.4142135623730951E-4</v>
      </c>
      <c r="P4" s="2">
        <f t="shared" si="8"/>
        <v>5.0699999999999079E-2</v>
      </c>
      <c r="Q4" s="17">
        <f t="shared" si="9"/>
        <v>1.4142135623730951E-4</v>
      </c>
      <c r="R4" s="13">
        <f t="shared" si="10"/>
        <v>4.9899855812052811</v>
      </c>
      <c r="S4" s="17">
        <f t="shared" si="11"/>
        <v>1.3918988657853296E-2</v>
      </c>
      <c r="T4" s="16">
        <f t="shared" si="12"/>
        <v>99.799711624105626</v>
      </c>
      <c r="U4" s="17">
        <f t="shared" si="13"/>
        <v>0.27837977315706591</v>
      </c>
      <c r="V4" s="3">
        <v>1.003210272873194</v>
      </c>
      <c r="W4" s="18">
        <v>1.4233081599210313E-4</v>
      </c>
      <c r="X4" s="3">
        <v>9.9001999999999999</v>
      </c>
      <c r="Y4" s="17">
        <v>1.4142135623730951E-4</v>
      </c>
      <c r="Z4" s="2">
        <f t="shared" si="14"/>
        <v>9.931982343499195</v>
      </c>
      <c r="AA4" s="17">
        <f t="shared" si="15"/>
        <v>1.416227882832495E-3</v>
      </c>
      <c r="AB4" s="2">
        <f t="shared" si="1"/>
        <v>99.950690335305794</v>
      </c>
      <c r="AC4" s="17">
        <f t="shared" si="16"/>
        <v>6.9703499122270834E-2</v>
      </c>
      <c r="AD4" s="2">
        <f t="shared" si="2"/>
        <v>992.70849163081277</v>
      </c>
      <c r="AE4" s="17">
        <f t="shared" si="17"/>
        <v>0.70661737465334828</v>
      </c>
    </row>
    <row r="5" spans="1:31" x14ac:dyDescent="0.25">
      <c r="A5" s="3" t="s">
        <v>13</v>
      </c>
      <c r="B5" s="3">
        <v>6.1650999999999998</v>
      </c>
      <c r="C5" s="18">
        <v>1E-4</v>
      </c>
      <c r="D5" s="3">
        <v>6.3685999999999998</v>
      </c>
      <c r="E5" s="17">
        <v>1E-4</v>
      </c>
      <c r="F5" s="2">
        <f>D5-B5</f>
        <v>0.20350000000000001</v>
      </c>
      <c r="G5" s="17">
        <f t="shared" si="3"/>
        <v>1.4142135623730951E-4</v>
      </c>
      <c r="H5" s="3">
        <v>26.409800000000001</v>
      </c>
      <c r="I5" s="17">
        <v>1E-4</v>
      </c>
      <c r="J5" s="11">
        <f t="shared" si="4"/>
        <v>20.244700000000002</v>
      </c>
      <c r="K5" s="17">
        <f t="shared" si="5"/>
        <v>1.4142135623730951E-4</v>
      </c>
      <c r="L5" s="2">
        <v>26.460599999999999</v>
      </c>
      <c r="M5" s="17">
        <v>1E-4</v>
      </c>
      <c r="N5" s="12">
        <f t="shared" si="6"/>
        <v>20.295500000000001</v>
      </c>
      <c r="O5" s="17">
        <f t="shared" si="7"/>
        <v>1.4142135623730951E-4</v>
      </c>
      <c r="P5" s="2">
        <f t="shared" si="8"/>
        <v>5.0799999999998846E-2</v>
      </c>
      <c r="Q5" s="17">
        <f t="shared" si="9"/>
        <v>1.4142135623730951E-4</v>
      </c>
      <c r="R5" s="13">
        <f t="shared" si="10"/>
        <v>5.0060358207483278</v>
      </c>
      <c r="S5" s="17">
        <f t="shared" si="11"/>
        <v>1.3936271512994539E-2</v>
      </c>
      <c r="T5" s="16">
        <f t="shared" si="12"/>
        <v>100.12071641496657</v>
      </c>
      <c r="U5" s="17">
        <f t="shared" si="13"/>
        <v>0.27872543025989083</v>
      </c>
      <c r="V5" s="3">
        <v>1.0368066355624674</v>
      </c>
      <c r="W5" s="18">
        <v>1.520234324075542E-4</v>
      </c>
      <c r="X5" s="3">
        <v>10.092899999999998</v>
      </c>
      <c r="Y5" s="17">
        <v>1.4142135623730951E-4</v>
      </c>
      <c r="Z5" s="2">
        <f t="shared" si="14"/>
        <v>10.464385692068426</v>
      </c>
      <c r="AA5" s="17">
        <f t="shared" si="15"/>
        <v>1.5413473609014437E-3</v>
      </c>
      <c r="AB5" s="2">
        <f t="shared" si="1"/>
        <v>99.482555282555282</v>
      </c>
      <c r="AC5" s="17">
        <f t="shared" si="16"/>
        <v>6.9138420917725346E-2</v>
      </c>
      <c r="AD5" s="2">
        <f t="shared" si="2"/>
        <v>1041.0238281091777</v>
      </c>
      <c r="AE5" s="17">
        <f t="shared" si="17"/>
        <v>0.73956180574601771</v>
      </c>
    </row>
    <row r="6" spans="1:31" x14ac:dyDescent="0.25">
      <c r="A6" s="3" t="s">
        <v>14</v>
      </c>
      <c r="B6" s="3">
        <v>6.1174999999999997</v>
      </c>
      <c r="C6" s="18">
        <v>1E-4</v>
      </c>
      <c r="D6" s="3">
        <v>6.3209999999999997</v>
      </c>
      <c r="E6" s="17">
        <v>1E-4</v>
      </c>
      <c r="F6" s="2">
        <f t="shared" si="0"/>
        <v>0.20350000000000001</v>
      </c>
      <c r="G6" s="17">
        <f t="shared" si="3"/>
        <v>1.4142135623730951E-4</v>
      </c>
      <c r="H6" s="3">
        <v>26.458200000000001</v>
      </c>
      <c r="I6" s="17">
        <v>1E-4</v>
      </c>
      <c r="J6" s="11">
        <f t="shared" si="4"/>
        <v>20.340700000000002</v>
      </c>
      <c r="K6" s="17">
        <f t="shared" si="5"/>
        <v>1.4142135623730951E-4</v>
      </c>
      <c r="L6" s="2">
        <v>26.508700000000001</v>
      </c>
      <c r="M6" s="17">
        <v>1E-4</v>
      </c>
      <c r="N6" s="12">
        <f t="shared" si="6"/>
        <v>20.391200000000001</v>
      </c>
      <c r="O6" s="17">
        <f t="shared" si="7"/>
        <v>1.4142135623730951E-4</v>
      </c>
      <c r="P6" s="2">
        <f t="shared" si="8"/>
        <v>5.0499999999999545E-2</v>
      </c>
      <c r="Q6" s="17">
        <f t="shared" si="9"/>
        <v>1.4142135623730951E-4</v>
      </c>
      <c r="R6" s="13">
        <f t="shared" si="10"/>
        <v>4.9531170308760188</v>
      </c>
      <c r="S6" s="17">
        <f t="shared" si="11"/>
        <v>1.3870864875968272E-2</v>
      </c>
      <c r="T6" s="16">
        <f t="shared" si="12"/>
        <v>99.062340617520377</v>
      </c>
      <c r="U6" s="17">
        <f t="shared" si="13"/>
        <v>0.27741729751936545</v>
      </c>
      <c r="V6" s="3">
        <v>0.89766606822262129</v>
      </c>
      <c r="W6" s="18">
        <v>1.1395794687276149E-4</v>
      </c>
      <c r="X6" s="3">
        <v>10.081899999999997</v>
      </c>
      <c r="Y6" s="17">
        <v>1.4142135623730951E-4</v>
      </c>
      <c r="Z6" s="2">
        <f t="shared" si="14"/>
        <v>9.0501795332136439</v>
      </c>
      <c r="AA6" s="17">
        <f t="shared" si="15"/>
        <v>1.155904972872776E-3</v>
      </c>
      <c r="AB6" s="2">
        <f t="shared" si="1"/>
        <v>99.954299754299754</v>
      </c>
      <c r="AC6" s="17">
        <f t="shared" si="16"/>
        <v>6.946624100924359E-2</v>
      </c>
      <c r="AD6" s="2">
        <f t="shared" si="2"/>
        <v>904.60435789306518</v>
      </c>
      <c r="AE6" s="17">
        <f t="shared" si="17"/>
        <v>0.63921041234403053</v>
      </c>
    </row>
    <row r="7" spans="1:31" x14ac:dyDescent="0.25">
      <c r="A7" s="3" t="s">
        <v>15</v>
      </c>
      <c r="B7" s="3">
        <v>6.1440000000000001</v>
      </c>
      <c r="C7" s="18">
        <v>1E-4</v>
      </c>
      <c r="D7" s="3">
        <v>6.3476999999999997</v>
      </c>
      <c r="E7" s="17">
        <v>1E-4</v>
      </c>
      <c r="F7" s="2">
        <f t="shared" si="0"/>
        <v>0.20369999999999955</v>
      </c>
      <c r="G7" s="17">
        <f t="shared" si="3"/>
        <v>1.4142135623730951E-4</v>
      </c>
      <c r="H7" s="3">
        <v>26.417100000000001</v>
      </c>
      <c r="I7" s="17">
        <v>1E-4</v>
      </c>
      <c r="J7" s="11">
        <f t="shared" si="4"/>
        <v>20.273099999999999</v>
      </c>
      <c r="K7" s="17">
        <f t="shared" si="5"/>
        <v>1.4142135623730951E-4</v>
      </c>
      <c r="L7" s="2">
        <v>26.467199999999998</v>
      </c>
      <c r="M7" s="17">
        <v>1E-4</v>
      </c>
      <c r="N7" s="12">
        <f t="shared" si="6"/>
        <v>20.3232</v>
      </c>
      <c r="O7" s="17">
        <f t="shared" si="7"/>
        <v>1.4142135623730951E-4</v>
      </c>
      <c r="P7" s="2">
        <f t="shared" si="8"/>
        <v>5.0099999999996925E-2</v>
      </c>
      <c r="Q7" s="17">
        <f t="shared" si="9"/>
        <v>1.4142135623730951E-4</v>
      </c>
      <c r="R7" s="13">
        <f t="shared" si="10"/>
        <v>4.9303259329236466</v>
      </c>
      <c r="S7" s="17">
        <f t="shared" si="11"/>
        <v>1.3917275423895786E-2</v>
      </c>
      <c r="T7" s="16">
        <f t="shared" si="12"/>
        <v>98.606518658472936</v>
      </c>
      <c r="U7" s="17">
        <f t="shared" si="13"/>
        <v>0.27834550847791573</v>
      </c>
      <c r="V7" s="3">
        <v>0.71546111468841689</v>
      </c>
      <c r="W7" s="18">
        <v>7.2391415306784858E-5</v>
      </c>
      <c r="X7" s="3">
        <v>10.09</v>
      </c>
      <c r="Y7" s="17">
        <v>1.4142135623730951E-4</v>
      </c>
      <c r="Z7" s="2">
        <f t="shared" si="14"/>
        <v>7.2190026472061266</v>
      </c>
      <c r="AA7" s="17">
        <f t="shared" si="15"/>
        <v>7.3740407644015725E-4</v>
      </c>
      <c r="AB7" s="2">
        <f t="shared" si="1"/>
        <v>99.524300441826426</v>
      </c>
      <c r="AC7" s="17">
        <f t="shared" si="16"/>
        <v>6.9099518977338001E-2</v>
      </c>
      <c r="AD7" s="2">
        <f t="shared" si="2"/>
        <v>718.46618835088282</v>
      </c>
      <c r="AE7" s="17">
        <f t="shared" si="17"/>
        <v>0.50419938245258378</v>
      </c>
    </row>
    <row r="8" spans="1:31" x14ac:dyDescent="0.25">
      <c r="A8" s="3" t="s">
        <v>16</v>
      </c>
      <c r="B8" s="3">
        <v>6.1420000000000003</v>
      </c>
      <c r="C8" s="18">
        <v>1E-4</v>
      </c>
      <c r="D8" s="3">
        <v>6.3461999999999996</v>
      </c>
      <c r="E8" s="17">
        <v>1E-4</v>
      </c>
      <c r="F8" s="2">
        <f t="shared" si="0"/>
        <v>0.20419999999999927</v>
      </c>
      <c r="G8" s="17">
        <f t="shared" si="3"/>
        <v>1.4142135623730951E-4</v>
      </c>
      <c r="H8" s="3">
        <v>26.430399999999999</v>
      </c>
      <c r="I8" s="17">
        <v>1E-4</v>
      </c>
      <c r="J8" s="11">
        <f t="shared" si="4"/>
        <v>20.288399999999999</v>
      </c>
      <c r="K8" s="17">
        <f t="shared" si="5"/>
        <v>1.4142135623730951E-4</v>
      </c>
      <c r="L8" s="2">
        <v>26.481100000000001</v>
      </c>
      <c r="M8" s="17">
        <v>1E-4</v>
      </c>
      <c r="N8" s="12">
        <f t="shared" si="6"/>
        <v>20.339100000000002</v>
      </c>
      <c r="O8" s="17">
        <f t="shared" si="7"/>
        <v>1.4142135623730951E-4</v>
      </c>
      <c r="P8" s="2">
        <f t="shared" si="8"/>
        <v>5.0700000000002632E-2</v>
      </c>
      <c r="Q8" s="17">
        <f t="shared" si="9"/>
        <v>1.4142135623730951E-4</v>
      </c>
      <c r="R8" s="13">
        <f t="shared" si="10"/>
        <v>4.9854713335400902</v>
      </c>
      <c r="S8" s="17">
        <f t="shared" si="11"/>
        <v>1.3906396606906598E-2</v>
      </c>
      <c r="T8" s="16">
        <f t="shared" si="12"/>
        <v>99.709426670801804</v>
      </c>
      <c r="U8" s="17">
        <f t="shared" si="13"/>
        <v>0.27812793213813192</v>
      </c>
      <c r="V8" s="3">
        <v>0.97627648149956048</v>
      </c>
      <c r="W8" s="18">
        <v>1.3479092460827533E-4</v>
      </c>
      <c r="X8" s="3">
        <v>9.7548000000000012</v>
      </c>
      <c r="Y8" s="17">
        <v>1.4142135623730951E-4</v>
      </c>
      <c r="Z8" s="2">
        <f t="shared" si="14"/>
        <v>9.5233818217319133</v>
      </c>
      <c r="AA8" s="17">
        <f t="shared" si="15"/>
        <v>1.3220874480478102E-3</v>
      </c>
      <c r="AB8" s="2">
        <f t="shared" si="1"/>
        <v>99.355533790401921</v>
      </c>
      <c r="AC8" s="17">
        <f t="shared" si="16"/>
        <v>6.8813447667493782E-2</v>
      </c>
      <c r="AD8" s="2">
        <f t="shared" si="2"/>
        <v>946.20068438798455</v>
      </c>
      <c r="AE8" s="17">
        <f t="shared" si="17"/>
        <v>0.66837176934993547</v>
      </c>
    </row>
    <row r="9" spans="1:31" x14ac:dyDescent="0.25">
      <c r="A9" s="3" t="s">
        <v>17</v>
      </c>
      <c r="B9" s="3">
        <v>6.1368999999999998</v>
      </c>
      <c r="C9" s="18">
        <v>1E-4</v>
      </c>
      <c r="D9" s="3">
        <v>6.3406000000000002</v>
      </c>
      <c r="E9" s="17">
        <v>1E-4</v>
      </c>
      <c r="F9" s="2">
        <f t="shared" si="0"/>
        <v>0.20370000000000044</v>
      </c>
      <c r="G9" s="17">
        <f t="shared" si="3"/>
        <v>1.4142135623730951E-4</v>
      </c>
      <c r="H9" s="3">
        <v>26.293600000000001</v>
      </c>
      <c r="I9" s="17">
        <v>1E-4</v>
      </c>
      <c r="J9" s="11">
        <f t="shared" si="4"/>
        <v>20.156700000000001</v>
      </c>
      <c r="K9" s="17">
        <f t="shared" si="5"/>
        <v>1.4142135623730951E-4</v>
      </c>
      <c r="L9" s="2">
        <v>26.344200000000001</v>
      </c>
      <c r="M9" s="17">
        <v>1E-4</v>
      </c>
      <c r="N9" s="12">
        <f t="shared" si="6"/>
        <v>20.2073</v>
      </c>
      <c r="O9" s="17">
        <f t="shared" si="7"/>
        <v>1.4142135623730951E-4</v>
      </c>
      <c r="P9" s="2">
        <f t="shared" si="8"/>
        <v>5.0599999999999312E-2</v>
      </c>
      <c r="Q9" s="17">
        <f t="shared" si="9"/>
        <v>1.4142135623730951E-4</v>
      </c>
      <c r="R9" s="13">
        <f t="shared" si="10"/>
        <v>5.0080911353816999</v>
      </c>
      <c r="S9" s="17">
        <f t="shared" si="11"/>
        <v>1.3997100019283547E-2</v>
      </c>
      <c r="T9" s="16">
        <f t="shared" si="12"/>
        <v>100.161822707634</v>
      </c>
      <c r="U9" s="17">
        <f t="shared" si="13"/>
        <v>0.27994200038567096</v>
      </c>
      <c r="V9" s="3">
        <v>1.0354110581901017</v>
      </c>
      <c r="W9" s="18">
        <v>1.5161445031305863E-4</v>
      </c>
      <c r="X9" s="3">
        <v>10.035699999999999</v>
      </c>
      <c r="Y9" s="17">
        <v>1.4142135623730951E-4</v>
      </c>
      <c r="Z9" s="2">
        <f t="shared" si="14"/>
        <v>10.391074756678401</v>
      </c>
      <c r="AA9" s="17">
        <f t="shared" si="15"/>
        <v>1.5285868141688551E-3</v>
      </c>
      <c r="AB9" s="2">
        <f t="shared" si="1"/>
        <v>98.952871870397431</v>
      </c>
      <c r="AC9" s="17">
        <f t="shared" si="16"/>
        <v>6.870281745062691E-2</v>
      </c>
      <c r="AD9" s="2">
        <f t="shared" si="2"/>
        <v>1028.2266889933189</v>
      </c>
      <c r="AE9" s="17">
        <f t="shared" si="17"/>
        <v>0.7297442416065909</v>
      </c>
    </row>
    <row r="10" spans="1:31" x14ac:dyDescent="0.25">
      <c r="A10" s="3" t="s">
        <v>18</v>
      </c>
      <c r="B10" s="4">
        <v>6.1631999999999998</v>
      </c>
      <c r="C10" s="18">
        <v>1E-4</v>
      </c>
      <c r="D10" s="3">
        <v>6.3677000000000001</v>
      </c>
      <c r="E10" s="17">
        <v>1E-4</v>
      </c>
      <c r="F10" s="2">
        <f t="shared" si="0"/>
        <v>0.20450000000000035</v>
      </c>
      <c r="G10" s="17">
        <f t="shared" si="3"/>
        <v>1.4142135623730951E-4</v>
      </c>
      <c r="H10" s="3">
        <v>26.353000000000002</v>
      </c>
      <c r="I10" s="17">
        <v>1E-4</v>
      </c>
      <c r="J10" s="11">
        <f t="shared" si="4"/>
        <v>20.189800000000002</v>
      </c>
      <c r="K10" s="17">
        <f t="shared" si="5"/>
        <v>1.4142135623730951E-4</v>
      </c>
      <c r="L10" s="2">
        <v>26.403400000000001</v>
      </c>
      <c r="M10" s="17">
        <v>1E-4</v>
      </c>
      <c r="N10" s="12">
        <f t="shared" si="6"/>
        <v>20.240200000000002</v>
      </c>
      <c r="O10" s="17">
        <f t="shared" si="7"/>
        <v>1.4142135623730951E-4</v>
      </c>
      <c r="P10" s="2">
        <f t="shared" si="8"/>
        <v>5.0399999999999778E-2</v>
      </c>
      <c r="Q10" s="17">
        <f t="shared" si="9"/>
        <v>1.4142135623730951E-4</v>
      </c>
      <c r="R10" s="13">
        <f t="shared" si="10"/>
        <v>4.9801879428068672</v>
      </c>
      <c r="S10" s="17">
        <f t="shared" si="11"/>
        <v>1.3974347554174059E-2</v>
      </c>
      <c r="T10" s="16">
        <f t="shared" si="12"/>
        <v>99.603758856137347</v>
      </c>
      <c r="U10" s="17">
        <f t="shared" si="13"/>
        <v>0.27948695108348121</v>
      </c>
      <c r="V10" s="3">
        <v>1.040366208905535</v>
      </c>
      <c r="W10" s="18">
        <v>1.5306908057312614E-4</v>
      </c>
      <c r="X10" s="3">
        <v>10.095800000000001</v>
      </c>
      <c r="Y10" s="17">
        <v>1.4142135623730951E-4</v>
      </c>
      <c r="Z10" s="2">
        <f t="shared" si="14"/>
        <v>10.503329171868501</v>
      </c>
      <c r="AA10" s="17">
        <f t="shared" si="15"/>
        <v>1.5523429930113667E-3</v>
      </c>
      <c r="AB10" s="2">
        <f t="shared" si="1"/>
        <v>98.727628361858038</v>
      </c>
      <c r="AC10" s="17">
        <f t="shared" si="16"/>
        <v>6.8278294877340912E-2</v>
      </c>
      <c r="AD10" s="2">
        <f t="shared" si="2"/>
        <v>1036.9687790424955</v>
      </c>
      <c r="AE10" s="17">
        <f t="shared" si="17"/>
        <v>0.73334278187278412</v>
      </c>
    </row>
    <row r="11" spans="1:31" x14ac:dyDescent="0.25">
      <c r="A11" s="3" t="s">
        <v>19</v>
      </c>
      <c r="B11" s="3">
        <v>6.1874000000000002</v>
      </c>
      <c r="C11" s="18">
        <v>1E-4</v>
      </c>
      <c r="D11" s="3">
        <v>6.3875000000000002</v>
      </c>
      <c r="E11" s="17">
        <v>1E-4</v>
      </c>
      <c r="F11" s="2">
        <f t="shared" si="0"/>
        <v>0.20009999999999994</v>
      </c>
      <c r="G11" s="17">
        <f t="shared" si="3"/>
        <v>1.4142135623730951E-4</v>
      </c>
      <c r="H11" s="3">
        <v>26.366900000000001</v>
      </c>
      <c r="I11" s="17">
        <v>1E-4</v>
      </c>
      <c r="J11" s="11">
        <f t="shared" si="4"/>
        <v>20.179500000000001</v>
      </c>
      <c r="K11" s="17">
        <f t="shared" si="5"/>
        <v>1.4142135623730951E-4</v>
      </c>
      <c r="L11" s="2">
        <v>26.418099999999999</v>
      </c>
      <c r="M11" s="17">
        <v>1E-4</v>
      </c>
      <c r="N11" s="12">
        <f t="shared" si="6"/>
        <v>20.230699999999999</v>
      </c>
      <c r="O11" s="17">
        <f t="shared" si="7"/>
        <v>1.4142135623730951E-4</v>
      </c>
      <c r="P11" s="2">
        <f t="shared" si="8"/>
        <v>5.1199999999997914E-2</v>
      </c>
      <c r="Q11" s="17">
        <f t="shared" si="9"/>
        <v>1.4142135623730951E-4</v>
      </c>
      <c r="R11" s="13">
        <f t="shared" si="10"/>
        <v>5.061614279288202</v>
      </c>
      <c r="S11" s="17">
        <f t="shared" si="11"/>
        <v>1.3980911104153717E-2</v>
      </c>
      <c r="T11" s="16">
        <f t="shared" si="12"/>
        <v>101.23228558576405</v>
      </c>
      <c r="U11" s="17">
        <f t="shared" si="13"/>
        <v>0.27961822208307435</v>
      </c>
      <c r="V11" s="3">
        <v>0.96107640557424334</v>
      </c>
      <c r="W11" s="18">
        <v>1.3062636109945994E-4</v>
      </c>
      <c r="X11" s="3">
        <v>9.9371000000000009</v>
      </c>
      <c r="Y11" s="17">
        <v>1.4142135623730951E-4</v>
      </c>
      <c r="Z11" s="2">
        <f t="shared" si="14"/>
        <v>9.550312349831815</v>
      </c>
      <c r="AA11" s="17">
        <f t="shared" si="15"/>
        <v>1.305143641143117E-3</v>
      </c>
      <c r="AB11" s="2">
        <f t="shared" si="1"/>
        <v>100.84707646176915</v>
      </c>
      <c r="AC11" s="17">
        <f t="shared" si="16"/>
        <v>7.1277518620257357E-2</v>
      </c>
      <c r="AD11" s="2">
        <f t="shared" si="2"/>
        <v>963.12107977726725</v>
      </c>
      <c r="AE11" s="17">
        <f t="shared" si="17"/>
        <v>0.6933303799934688</v>
      </c>
    </row>
    <row r="12" spans="1:31" x14ac:dyDescent="0.25">
      <c r="A12" s="3" t="s">
        <v>20</v>
      </c>
      <c r="B12" s="3">
        <v>6.1340000000000003</v>
      </c>
      <c r="C12" s="18">
        <v>1E-4</v>
      </c>
      <c r="D12" s="3">
        <v>6.3376999999999999</v>
      </c>
      <c r="E12" s="17">
        <v>1E-4</v>
      </c>
      <c r="F12" s="2">
        <f t="shared" si="0"/>
        <v>0.20369999999999955</v>
      </c>
      <c r="G12" s="17">
        <f t="shared" si="3"/>
        <v>1.4142135623730951E-4</v>
      </c>
      <c r="H12" s="3">
        <v>26.2409</v>
      </c>
      <c r="I12" s="17">
        <v>1E-4</v>
      </c>
      <c r="J12" s="11">
        <f t="shared" si="4"/>
        <v>20.1069</v>
      </c>
      <c r="K12" s="17">
        <f t="shared" si="5"/>
        <v>1.4142135623730951E-4</v>
      </c>
      <c r="L12" s="2">
        <v>26.291</v>
      </c>
      <c r="M12" s="17">
        <v>1E-4</v>
      </c>
      <c r="N12" s="12">
        <f t="shared" si="6"/>
        <v>20.157</v>
      </c>
      <c r="O12" s="17">
        <f t="shared" si="7"/>
        <v>1.4142135623730951E-4</v>
      </c>
      <c r="P12" s="2">
        <f t="shared" si="8"/>
        <v>5.0100000000000477E-2</v>
      </c>
      <c r="Q12" s="17">
        <f t="shared" si="9"/>
        <v>1.4142135623730951E-4</v>
      </c>
      <c r="R12" s="13">
        <f t="shared" si="10"/>
        <v>4.9709778240810119</v>
      </c>
      <c r="S12" s="17">
        <f t="shared" si="11"/>
        <v>1.403202788736602E-2</v>
      </c>
      <c r="T12" s="16">
        <f t="shared" si="12"/>
        <v>99.419556481620248</v>
      </c>
      <c r="U12" s="17">
        <f t="shared" si="13"/>
        <v>0.28064055774732044</v>
      </c>
      <c r="V12" s="3">
        <v>1.0404744563520965</v>
      </c>
      <c r="W12" s="18">
        <v>1.531009351239109E-4</v>
      </c>
      <c r="X12" s="3">
        <v>10.075699999999998</v>
      </c>
      <c r="Y12" s="17">
        <v>1.4142135623730951E-4</v>
      </c>
      <c r="Z12" s="2">
        <f t="shared" si="14"/>
        <v>10.483508479866815</v>
      </c>
      <c r="AA12" s="17">
        <f t="shared" si="15"/>
        <v>1.5496011424273018E-3</v>
      </c>
      <c r="AB12" s="2">
        <f t="shared" si="1"/>
        <v>98.708394698085641</v>
      </c>
      <c r="AC12" s="17">
        <f t="shared" si="16"/>
        <v>6.8533094703717531E-2</v>
      </c>
      <c r="AD12" s="2">
        <f t="shared" si="2"/>
        <v>1034.8102928514213</v>
      </c>
      <c r="AE12" s="17">
        <f t="shared" si="17"/>
        <v>0.73456897402185739</v>
      </c>
    </row>
    <row r="13" spans="1:31" x14ac:dyDescent="0.25">
      <c r="A13" s="3" t="s">
        <v>21</v>
      </c>
      <c r="B13" s="3">
        <v>6.2115</v>
      </c>
      <c r="C13" s="18">
        <v>1E-4</v>
      </c>
      <c r="D13" s="3">
        <v>6.4127000000000001</v>
      </c>
      <c r="E13" s="17">
        <v>1E-4</v>
      </c>
      <c r="F13" s="2">
        <f t="shared" si="0"/>
        <v>0.20120000000000005</v>
      </c>
      <c r="G13" s="17">
        <f t="shared" si="3"/>
        <v>1.4142135623730951E-4</v>
      </c>
      <c r="H13" s="3">
        <v>26.543500000000002</v>
      </c>
      <c r="I13" s="17">
        <v>1E-4</v>
      </c>
      <c r="J13" s="11">
        <f t="shared" si="4"/>
        <v>20.332000000000001</v>
      </c>
      <c r="K13" s="17">
        <f t="shared" si="5"/>
        <v>1.4142135623730951E-4</v>
      </c>
      <c r="L13" s="2">
        <v>26.594100000000001</v>
      </c>
      <c r="M13" s="17">
        <v>1E-4</v>
      </c>
      <c r="N13" s="12">
        <f t="shared" si="6"/>
        <v>20.3826</v>
      </c>
      <c r="O13" s="17">
        <f t="shared" si="7"/>
        <v>1.4142135623730951E-4</v>
      </c>
      <c r="P13" s="2">
        <f t="shared" si="8"/>
        <v>5.0599999999999312E-2</v>
      </c>
      <c r="Q13" s="17">
        <f t="shared" si="9"/>
        <v>1.4142135623730951E-4</v>
      </c>
      <c r="R13" s="13">
        <f t="shared" si="10"/>
        <v>4.9650191830285939</v>
      </c>
      <c r="S13" s="17">
        <f t="shared" si="11"/>
        <v>1.3876717594047327E-2</v>
      </c>
      <c r="T13" s="16">
        <f t="shared" si="12"/>
        <v>99.300383660571882</v>
      </c>
      <c r="U13" s="17">
        <f t="shared" si="13"/>
        <v>0.27753435188094655</v>
      </c>
      <c r="V13" s="3">
        <v>0.98202887164882646</v>
      </c>
      <c r="W13" s="18">
        <v>1.3638402719510142E-4</v>
      </c>
      <c r="X13" s="3">
        <v>10.063400000000001</v>
      </c>
      <c r="Y13" s="17">
        <v>1.4142135623730951E-4</v>
      </c>
      <c r="Z13" s="2">
        <f t="shared" si="14"/>
        <v>9.8825493469508014</v>
      </c>
      <c r="AA13" s="17">
        <f t="shared" si="15"/>
        <v>1.379495644130099E-3</v>
      </c>
      <c r="AB13" s="2">
        <f t="shared" si="1"/>
        <v>101.05367793240555</v>
      </c>
      <c r="AC13" s="17">
        <f t="shared" si="16"/>
        <v>7.1033041265803107E-2</v>
      </c>
      <c r="AD13" s="2">
        <f t="shared" si="2"/>
        <v>998.6679588578711</v>
      </c>
      <c r="AE13" s="17">
        <f t="shared" si="17"/>
        <v>0.71569527507759301</v>
      </c>
    </row>
    <row r="14" spans="1:31" x14ac:dyDescent="0.25">
      <c r="A14" s="3" t="s">
        <v>22</v>
      </c>
      <c r="B14" s="3">
        <v>6.1524000000000001</v>
      </c>
      <c r="C14" s="18">
        <v>1E-4</v>
      </c>
      <c r="D14" s="3">
        <v>6.3548</v>
      </c>
      <c r="E14" s="17">
        <v>1E-4</v>
      </c>
      <c r="F14" s="2">
        <f t="shared" si="0"/>
        <v>0.20239999999999991</v>
      </c>
      <c r="G14" s="17">
        <f t="shared" si="3"/>
        <v>1.4142135623730951E-4</v>
      </c>
      <c r="H14" s="3">
        <v>26.327300000000001</v>
      </c>
      <c r="I14" s="17">
        <v>1E-4</v>
      </c>
      <c r="J14" s="11">
        <f t="shared" si="4"/>
        <v>20.174900000000001</v>
      </c>
      <c r="K14" s="17">
        <f t="shared" si="5"/>
        <v>1.4142135623730951E-4</v>
      </c>
      <c r="L14" s="2">
        <v>26.377800000000001</v>
      </c>
      <c r="M14" s="17">
        <v>1E-4</v>
      </c>
      <c r="N14" s="12">
        <f t="shared" si="6"/>
        <v>20.2254</v>
      </c>
      <c r="O14" s="17">
        <f t="shared" si="7"/>
        <v>1.4142135623730951E-4</v>
      </c>
      <c r="P14" s="2">
        <f t="shared" si="8"/>
        <v>5.0499999999999545E-2</v>
      </c>
      <c r="Q14" s="17">
        <f t="shared" si="9"/>
        <v>1.4142135623730951E-4</v>
      </c>
      <c r="R14" s="13">
        <f t="shared" si="10"/>
        <v>4.9937207669563559</v>
      </c>
      <c r="S14" s="17">
        <f t="shared" si="11"/>
        <v>1.3984573562850239E-2</v>
      </c>
      <c r="T14" s="16">
        <f t="shared" si="12"/>
        <v>99.874415339127125</v>
      </c>
      <c r="U14" s="17">
        <f t="shared" si="13"/>
        <v>0.27969147125700478</v>
      </c>
      <c r="V14" s="3">
        <v>1.0109179134654263</v>
      </c>
      <c r="W14" s="18">
        <v>1.4452626604010476E-4</v>
      </c>
      <c r="X14" s="3">
        <v>10.072900000000001</v>
      </c>
      <c r="Y14" s="17">
        <v>1.4142135623730951E-4</v>
      </c>
      <c r="Z14" s="2">
        <f t="shared" si="14"/>
        <v>10.182875050545892</v>
      </c>
      <c r="AA14" s="17">
        <f t="shared" si="15"/>
        <v>1.4628016740748004E-3</v>
      </c>
      <c r="AB14" s="2">
        <f t="shared" si="1"/>
        <v>99.678359683794511</v>
      </c>
      <c r="AC14" s="17">
        <f t="shared" si="16"/>
        <v>6.9650979172947644E-2</v>
      </c>
      <c r="AD14" s="2">
        <f t="shared" si="2"/>
        <v>1015.0122819034507</v>
      </c>
      <c r="AE14" s="17">
        <f t="shared" si="17"/>
        <v>0.72408015896914757</v>
      </c>
    </row>
    <row r="15" spans="1:31" x14ac:dyDescent="0.25">
      <c r="A15" s="3" t="s">
        <v>23</v>
      </c>
      <c r="B15" s="3">
        <v>6.1696999999999997</v>
      </c>
      <c r="C15" s="18">
        <v>1E-4</v>
      </c>
      <c r="D15" s="3">
        <v>6.3731999999999998</v>
      </c>
      <c r="E15" s="17">
        <v>1E-4</v>
      </c>
      <c r="F15" s="2">
        <f t="shared" si="0"/>
        <v>0.20350000000000001</v>
      </c>
      <c r="G15" s="17">
        <f t="shared" si="3"/>
        <v>1.4142135623730951E-4</v>
      </c>
      <c r="H15" s="3">
        <v>26.451799999999999</v>
      </c>
      <c r="I15" s="17">
        <v>1E-4</v>
      </c>
      <c r="J15" s="11">
        <f t="shared" si="4"/>
        <v>20.2821</v>
      </c>
      <c r="K15" s="17">
        <f t="shared" si="5"/>
        <v>1.4142135623730951E-4</v>
      </c>
      <c r="L15" s="2">
        <v>26.502199999999998</v>
      </c>
      <c r="M15" s="17">
        <v>1E-4</v>
      </c>
      <c r="N15" s="12">
        <f t="shared" si="6"/>
        <v>20.3325</v>
      </c>
      <c r="O15" s="17">
        <f t="shared" si="7"/>
        <v>1.4142135623730951E-4</v>
      </c>
      <c r="P15" s="2">
        <f t="shared" si="8"/>
        <v>5.0399999999999778E-2</v>
      </c>
      <c r="Q15" s="17">
        <f t="shared" si="9"/>
        <v>1.4142135623730951E-4</v>
      </c>
      <c r="R15" s="13">
        <f t="shared" si="10"/>
        <v>4.9575802286978758</v>
      </c>
      <c r="S15" s="17">
        <f t="shared" si="11"/>
        <v>1.3910910189240204E-2</v>
      </c>
      <c r="T15" s="16">
        <f t="shared" si="12"/>
        <v>99.151604573957513</v>
      </c>
      <c r="U15" s="17">
        <f t="shared" si="13"/>
        <v>0.27821820378480405</v>
      </c>
      <c r="V15" s="3">
        <v>0.98454267992517497</v>
      </c>
      <c r="W15" s="18">
        <v>1.370831555267634E-4</v>
      </c>
      <c r="X15" s="3">
        <v>9.9158000000000008</v>
      </c>
      <c r="Y15" s="17">
        <v>1.4142135623730951E-4</v>
      </c>
      <c r="Z15" s="2">
        <f t="shared" si="14"/>
        <v>9.76252830560205</v>
      </c>
      <c r="AA15" s="17">
        <f t="shared" si="15"/>
        <v>1.3664016571971549E-3</v>
      </c>
      <c r="AB15" s="2">
        <f t="shared" si="1"/>
        <v>99.666339066339063</v>
      </c>
      <c r="AC15" s="17">
        <f t="shared" si="16"/>
        <v>6.9266134143160324E-2</v>
      </c>
      <c r="AD15" s="2">
        <f t="shared" si="2"/>
        <v>972.99545625086648</v>
      </c>
      <c r="AE15" s="17">
        <f t="shared" si="17"/>
        <v>0.68978955057381353</v>
      </c>
    </row>
    <row r="16" spans="1:31" x14ac:dyDescent="0.25">
      <c r="A16" s="3" t="s">
        <v>24</v>
      </c>
      <c r="B16" s="5">
        <v>6.1182999999999996</v>
      </c>
      <c r="C16" s="18">
        <v>1E-4</v>
      </c>
      <c r="D16" s="3">
        <v>6.3202999999999996</v>
      </c>
      <c r="E16" s="17">
        <v>1E-4</v>
      </c>
      <c r="F16" s="2">
        <f t="shared" si="0"/>
        <v>0.20199999999999996</v>
      </c>
      <c r="G16" s="17">
        <f t="shared" si="3"/>
        <v>1.4142135623730951E-4</v>
      </c>
      <c r="H16" s="3">
        <v>26.353999999999999</v>
      </c>
      <c r="I16" s="17">
        <v>1E-4</v>
      </c>
      <c r="J16" s="11">
        <f t="shared" si="4"/>
        <v>20.235700000000001</v>
      </c>
      <c r="K16" s="17">
        <f t="shared" si="5"/>
        <v>1.4142135623730951E-4</v>
      </c>
      <c r="L16" s="2">
        <v>26.404499999999999</v>
      </c>
      <c r="M16" s="17">
        <v>1E-4</v>
      </c>
      <c r="N16" s="12">
        <f t="shared" si="6"/>
        <v>20.286200000000001</v>
      </c>
      <c r="O16" s="17">
        <f t="shared" si="7"/>
        <v>1.4142135623730951E-4</v>
      </c>
      <c r="P16" s="2">
        <f t="shared" si="8"/>
        <v>5.0499999999999545E-2</v>
      </c>
      <c r="Q16" s="17">
        <f t="shared" si="9"/>
        <v>1.4142135623730951E-4</v>
      </c>
      <c r="R16" s="13">
        <f t="shared" si="10"/>
        <v>4.978754029833043</v>
      </c>
      <c r="S16" s="17">
        <f t="shared" si="11"/>
        <v>1.394265997875955E-2</v>
      </c>
      <c r="T16" s="16">
        <f t="shared" si="12"/>
        <v>99.575080596660854</v>
      </c>
      <c r="U16" s="17">
        <f t="shared" si="13"/>
        <v>0.278853199575191</v>
      </c>
      <c r="V16" s="3">
        <v>0.88802060207796885</v>
      </c>
      <c r="W16" s="18">
        <v>1.1152213649990107E-4</v>
      </c>
      <c r="X16" s="3">
        <v>10.034700000000001</v>
      </c>
      <c r="Y16" s="17">
        <v>1.4142135623730951E-4</v>
      </c>
      <c r="Z16" s="2">
        <f t="shared" si="14"/>
        <v>8.911020335671795</v>
      </c>
      <c r="AA16" s="17">
        <f t="shared" si="15"/>
        <v>1.1261157524722048E-3</v>
      </c>
      <c r="AB16" s="2">
        <f t="shared" si="1"/>
        <v>100.17673267326735</v>
      </c>
      <c r="AC16" s="17">
        <f t="shared" si="16"/>
        <v>7.0137798216780456E-2</v>
      </c>
      <c r="AD16" s="2">
        <f t="shared" si="2"/>
        <v>892.67690201264247</v>
      </c>
      <c r="AE16" s="17">
        <f t="shared" si="17"/>
        <v>0.63509874310081138</v>
      </c>
    </row>
    <row r="17" spans="1:31" x14ac:dyDescent="0.25">
      <c r="A17" s="3" t="s">
        <v>25</v>
      </c>
      <c r="B17" s="5">
        <v>6.1199000000000003</v>
      </c>
      <c r="C17" s="18">
        <v>1E-4</v>
      </c>
      <c r="D17" s="3">
        <v>6.3243</v>
      </c>
      <c r="E17" s="17">
        <v>1E-4</v>
      </c>
      <c r="F17" s="2">
        <f t="shared" si="0"/>
        <v>0.20439999999999969</v>
      </c>
      <c r="G17" s="17">
        <f t="shared" si="3"/>
        <v>1.4142135623730951E-4</v>
      </c>
      <c r="H17" s="3">
        <v>26.377700000000001</v>
      </c>
      <c r="I17" s="17">
        <v>1E-4</v>
      </c>
      <c r="J17" s="11">
        <f t="shared" si="4"/>
        <v>20.2578</v>
      </c>
      <c r="K17" s="17">
        <f t="shared" si="5"/>
        <v>1.4142135623730951E-4</v>
      </c>
      <c r="L17" s="2">
        <v>26.428000000000001</v>
      </c>
      <c r="M17" s="17">
        <v>1E-4</v>
      </c>
      <c r="N17" s="12">
        <f t="shared" si="6"/>
        <v>20.3081</v>
      </c>
      <c r="O17" s="17">
        <f t="shared" si="7"/>
        <v>1.4142135623730951E-4</v>
      </c>
      <c r="P17" s="2">
        <f t="shared" si="8"/>
        <v>5.0300000000000011E-2</v>
      </c>
      <c r="Q17" s="17">
        <f t="shared" si="9"/>
        <v>1.4142135623730951E-4</v>
      </c>
      <c r="R17" s="13">
        <f t="shared" si="10"/>
        <v>4.9536884297398585</v>
      </c>
      <c r="S17" s="17">
        <f t="shared" si="11"/>
        <v>1.3927623955908281E-2</v>
      </c>
      <c r="T17" s="16">
        <f t="shared" si="12"/>
        <v>99.073768594797173</v>
      </c>
      <c r="U17" s="17">
        <f t="shared" si="13"/>
        <v>0.27855247911816566</v>
      </c>
      <c r="V17" s="3">
        <v>1.1124707976415615</v>
      </c>
      <c r="W17" s="18">
        <v>1.7502183666355666E-4</v>
      </c>
      <c r="X17" s="3">
        <v>10.064900000000002</v>
      </c>
      <c r="Y17" s="17">
        <v>1.4142135623730951E-4</v>
      </c>
      <c r="Z17" s="2">
        <f t="shared" si="14"/>
        <v>11.196907331182555</v>
      </c>
      <c r="AA17" s="17">
        <f t="shared" si="15"/>
        <v>1.7685888025303432E-3</v>
      </c>
      <c r="AB17" s="2">
        <f t="shared" si="1"/>
        <v>99.10861056751483</v>
      </c>
      <c r="AC17" s="17">
        <f t="shared" si="16"/>
        <v>6.8575281651868242E-2</v>
      </c>
      <c r="AD17" s="2">
        <f t="shared" si="2"/>
        <v>1109.7099282467236</v>
      </c>
      <c r="AE17" s="17">
        <f t="shared" si="17"/>
        <v>0.78758394494874218</v>
      </c>
    </row>
    <row r="18" spans="1:31" x14ac:dyDescent="0.25">
      <c r="A18" s="3" t="s">
        <v>26</v>
      </c>
      <c r="B18" s="3">
        <v>6.1143999999999998</v>
      </c>
      <c r="C18" s="18">
        <v>1E-4</v>
      </c>
      <c r="D18" s="3">
        <v>6.3188000000000004</v>
      </c>
      <c r="E18" s="17">
        <v>1E-4</v>
      </c>
      <c r="F18" s="2">
        <f t="shared" si="0"/>
        <v>0.20440000000000058</v>
      </c>
      <c r="G18" s="17">
        <f t="shared" si="3"/>
        <v>1.4142135623730951E-4</v>
      </c>
      <c r="H18" s="3">
        <v>26.393799999999999</v>
      </c>
      <c r="I18" s="17">
        <v>1E-4</v>
      </c>
      <c r="J18" s="11">
        <f t="shared" si="4"/>
        <v>20.279399999999999</v>
      </c>
      <c r="K18" s="17">
        <f t="shared" si="5"/>
        <v>1.4142135623730951E-4</v>
      </c>
      <c r="L18" s="2">
        <v>26.443300000000001</v>
      </c>
      <c r="M18" s="17">
        <v>1E-4</v>
      </c>
      <c r="N18" s="12">
        <f t="shared" si="6"/>
        <v>20.328900000000001</v>
      </c>
      <c r="O18" s="17">
        <f t="shared" si="7"/>
        <v>1.4142135623730951E-4</v>
      </c>
      <c r="P18" s="2">
        <f t="shared" si="8"/>
        <v>4.9500000000001876E-2</v>
      </c>
      <c r="Q18" s="17">
        <f t="shared" si="9"/>
        <v>1.4142135623730951E-4</v>
      </c>
      <c r="R18" s="13">
        <f t="shared" si="10"/>
        <v>4.8699142599945766</v>
      </c>
      <c r="S18" s="17">
        <f t="shared" si="11"/>
        <v>1.3913372143248864E-2</v>
      </c>
      <c r="T18" s="16">
        <f t="shared" si="12"/>
        <v>97.398285199891532</v>
      </c>
      <c r="U18" s="17">
        <f t="shared" si="13"/>
        <v>0.27826744286497729</v>
      </c>
      <c r="V18" s="3">
        <v>1.0826025765941332</v>
      </c>
      <c r="W18" s="18">
        <v>1.6574983722848129E-4</v>
      </c>
      <c r="X18" s="3">
        <v>10.062399999999998</v>
      </c>
      <c r="Y18" s="17">
        <v>1.4142135623730951E-4</v>
      </c>
      <c r="Z18" s="2">
        <f t="shared" si="14"/>
        <v>10.893580166720804</v>
      </c>
      <c r="AA18" s="17">
        <f t="shared" si="15"/>
        <v>1.6748536380427424E-3</v>
      </c>
      <c r="AB18" s="2">
        <f t="shared" si="1"/>
        <v>99.214285714285424</v>
      </c>
      <c r="AC18" s="17">
        <f t="shared" si="16"/>
        <v>6.8648393015405873E-2</v>
      </c>
      <c r="AD18" s="2">
        <f t="shared" si="2"/>
        <v>1080.7987751125108</v>
      </c>
      <c r="AE18" s="17">
        <f t="shared" si="17"/>
        <v>0.7660660244451365</v>
      </c>
    </row>
    <row r="19" spans="1:31" x14ac:dyDescent="0.25">
      <c r="A19" s="3" t="s">
        <v>27</v>
      </c>
      <c r="B19" s="3">
        <v>6.1577000000000002</v>
      </c>
      <c r="C19" s="18">
        <v>1E-4</v>
      </c>
      <c r="D19" s="5">
        <v>6.3620000000000001</v>
      </c>
      <c r="E19" s="17">
        <v>1E-4</v>
      </c>
      <c r="F19" s="2">
        <f t="shared" si="0"/>
        <v>0.20429999999999993</v>
      </c>
      <c r="G19" s="17">
        <f t="shared" si="3"/>
        <v>1.4142135623730951E-4</v>
      </c>
      <c r="H19" s="3">
        <v>26.338799999999999</v>
      </c>
      <c r="I19" s="17">
        <v>1E-4</v>
      </c>
      <c r="J19" s="11">
        <f t="shared" si="4"/>
        <v>20.181100000000001</v>
      </c>
      <c r="K19" s="17">
        <f t="shared" si="5"/>
        <v>1.4142135623730951E-4</v>
      </c>
      <c r="L19" s="2">
        <v>26.389299999999999</v>
      </c>
      <c r="M19" s="17">
        <v>1E-4</v>
      </c>
      <c r="N19" s="12">
        <f t="shared" si="6"/>
        <v>20.2316</v>
      </c>
      <c r="O19" s="17">
        <f t="shared" si="7"/>
        <v>1.4142135623730951E-4</v>
      </c>
      <c r="P19" s="2">
        <f t="shared" si="8"/>
        <v>5.0499999999999545E-2</v>
      </c>
      <c r="Q19" s="17">
        <f t="shared" si="9"/>
        <v>1.4142135623730951E-4</v>
      </c>
      <c r="R19" s="13">
        <f t="shared" si="10"/>
        <v>4.9921904347653712</v>
      </c>
      <c r="S19" s="17">
        <f t="shared" si="11"/>
        <v>1.3980287945480389E-2</v>
      </c>
      <c r="T19" s="16">
        <f t="shared" si="12"/>
        <v>99.843808695307416</v>
      </c>
      <c r="U19" s="17">
        <f t="shared" si="13"/>
        <v>0.27960575890960776</v>
      </c>
      <c r="V19" s="3">
        <v>0.98853301700276741</v>
      </c>
      <c r="W19" s="18">
        <v>1.3819659939688677E-4</v>
      </c>
      <c r="X19" s="3">
        <v>10.0503</v>
      </c>
      <c r="Y19" s="17">
        <v>1.4142135623730951E-4</v>
      </c>
      <c r="Z19" s="2">
        <f t="shared" si="14"/>
        <v>9.9350533807829127</v>
      </c>
      <c r="AA19" s="17">
        <f t="shared" si="15"/>
        <v>1.3959352310561857E-3</v>
      </c>
      <c r="AB19" s="2">
        <f t="shared" si="1"/>
        <v>98.781693587861028</v>
      </c>
      <c r="AC19" s="17">
        <f t="shared" si="16"/>
        <v>6.8382559412782151E-2</v>
      </c>
      <c r="AD19" s="2">
        <f t="shared" si="2"/>
        <v>981.40139883954043</v>
      </c>
      <c r="AE19" s="17">
        <f t="shared" si="17"/>
        <v>0.69323702312435809</v>
      </c>
    </row>
    <row r="20" spans="1:31" x14ac:dyDescent="0.25">
      <c r="A20" s="3" t="s">
        <v>28</v>
      </c>
      <c r="B20" s="3">
        <v>6.2140000000000004</v>
      </c>
      <c r="C20" s="18">
        <v>1E-4</v>
      </c>
      <c r="D20" s="5">
        <v>6.4180999999999999</v>
      </c>
      <c r="E20" s="17">
        <v>1E-4</v>
      </c>
      <c r="F20" s="3">
        <f t="shared" si="0"/>
        <v>0.2040999999999995</v>
      </c>
      <c r="G20" s="17">
        <f t="shared" si="3"/>
        <v>1.4142135623730951E-4</v>
      </c>
      <c r="H20" s="3">
        <v>26.468299999999999</v>
      </c>
      <c r="I20" s="17">
        <v>1E-4</v>
      </c>
      <c r="J20" s="11">
        <f t="shared" si="4"/>
        <v>20.254300000000001</v>
      </c>
      <c r="K20" s="17">
        <f t="shared" si="5"/>
        <v>1.4142135623730951E-4</v>
      </c>
      <c r="L20" s="2">
        <v>26.518699999999999</v>
      </c>
      <c r="M20" s="17">
        <v>1E-4</v>
      </c>
      <c r="N20" s="12">
        <f t="shared" si="6"/>
        <v>20.304699999999997</v>
      </c>
      <c r="O20" s="17">
        <f t="shared" si="7"/>
        <v>1.4142135623730951E-4</v>
      </c>
      <c r="P20" s="2">
        <f t="shared" si="8"/>
        <v>5.0399999999999778E-2</v>
      </c>
      <c r="Q20" s="17">
        <f t="shared" si="9"/>
        <v>1.4142135623730951E-4</v>
      </c>
      <c r="R20" s="13">
        <f t="shared" si="10"/>
        <v>4.9643678557181135</v>
      </c>
      <c r="S20" s="17">
        <f t="shared" si="11"/>
        <v>1.3929956305868935E-2</v>
      </c>
      <c r="T20" s="16">
        <f t="shared" si="12"/>
        <v>99.28735711436228</v>
      </c>
      <c r="U20" s="17">
        <f t="shared" si="13"/>
        <v>0.27859912611737869</v>
      </c>
      <c r="V20" s="3">
        <v>0.9863878477017165</v>
      </c>
      <c r="W20" s="18">
        <v>1.3759746221935043E-4</v>
      </c>
      <c r="X20" s="3">
        <v>10.048399999999997</v>
      </c>
      <c r="Y20" s="17">
        <v>1.4142135623730951E-4</v>
      </c>
      <c r="Z20" s="2">
        <f t="shared" si="14"/>
        <v>9.9116196488459263</v>
      </c>
      <c r="AA20" s="17">
        <f t="shared" si="15"/>
        <v>1.3896535309612043E-3</v>
      </c>
      <c r="AB20" s="2">
        <f t="shared" si="1"/>
        <v>99.237138657521072</v>
      </c>
      <c r="AC20" s="17">
        <f t="shared" si="16"/>
        <v>6.876513112425986E-2</v>
      </c>
      <c r="AD20" s="2">
        <f t="shared" si="2"/>
        <v>983.60077341313354</v>
      </c>
      <c r="AE20" s="17">
        <f t="shared" si="17"/>
        <v>0.69538531327538289</v>
      </c>
    </row>
    <row r="21" spans="1:31" x14ac:dyDescent="0.25">
      <c r="A21" s="3" t="s">
        <v>29</v>
      </c>
      <c r="B21" s="3">
        <v>6.1452999999999998</v>
      </c>
      <c r="C21" s="18">
        <v>1E-4</v>
      </c>
      <c r="D21" s="5">
        <v>6.3491</v>
      </c>
      <c r="E21" s="17">
        <v>1E-4</v>
      </c>
      <c r="F21" s="3">
        <f t="shared" si="0"/>
        <v>0.2038000000000002</v>
      </c>
      <c r="G21" s="17">
        <f t="shared" si="3"/>
        <v>1.4142135623730951E-4</v>
      </c>
      <c r="H21" s="3">
        <v>26.3428</v>
      </c>
      <c r="I21" s="17">
        <v>1E-4</v>
      </c>
      <c r="J21" s="11">
        <f t="shared" si="4"/>
        <v>20.197500000000002</v>
      </c>
      <c r="K21" s="17">
        <f t="shared" si="5"/>
        <v>1.4142135623730951E-4</v>
      </c>
      <c r="L21" s="2">
        <v>26.392900000000001</v>
      </c>
      <c r="M21" s="17">
        <v>1E-4</v>
      </c>
      <c r="N21" s="12">
        <f t="shared" si="6"/>
        <v>20.247600000000002</v>
      </c>
      <c r="O21" s="17">
        <f t="shared" si="7"/>
        <v>1.4142135623730951E-4</v>
      </c>
      <c r="P21" s="2">
        <f t="shared" si="8"/>
        <v>5.0100000000000477E-2</v>
      </c>
      <c r="Q21" s="17">
        <f t="shared" si="9"/>
        <v>1.4142135623730951E-4</v>
      </c>
      <c r="R21" s="13">
        <f t="shared" si="10"/>
        <v>4.9487346648492139</v>
      </c>
      <c r="S21" s="17">
        <f t="shared" si="11"/>
        <v>1.3969239728395252E-2</v>
      </c>
      <c r="T21" s="16">
        <f t="shared" si="12"/>
        <v>98.97469329698427</v>
      </c>
      <c r="U21" s="17">
        <f t="shared" si="13"/>
        <v>0.27938479456790499</v>
      </c>
      <c r="V21" s="3">
        <v>1.2109469605231289</v>
      </c>
      <c r="W21" s="18">
        <v>2.0737922195280766E-4</v>
      </c>
      <c r="X21" s="3">
        <v>10.036899999999999</v>
      </c>
      <c r="Y21" s="17">
        <v>1.4142135623730951E-4</v>
      </c>
      <c r="Z21" s="2">
        <f t="shared" si="14"/>
        <v>12.154153548074591</v>
      </c>
      <c r="AA21" s="17">
        <f t="shared" si="15"/>
        <v>2.0884777017638298E-3</v>
      </c>
      <c r="AB21" s="2">
        <f t="shared" si="1"/>
        <v>99.104514229636806</v>
      </c>
      <c r="AC21" s="17">
        <f t="shared" si="16"/>
        <v>6.8774329192695507E-2</v>
      </c>
      <c r="AD21" s="2">
        <f t="shared" si="2"/>
        <v>1204.531483254349</v>
      </c>
      <c r="AE21" s="17">
        <f t="shared" si="17"/>
        <v>0.86113767016899001</v>
      </c>
    </row>
    <row r="22" spans="1:31" x14ac:dyDescent="0.25">
      <c r="A22" s="3" t="s">
        <v>30</v>
      </c>
      <c r="B22" s="3">
        <v>6.1517999999999997</v>
      </c>
      <c r="C22" s="18">
        <v>1E-4</v>
      </c>
      <c r="D22" s="3">
        <v>6.3541999999999996</v>
      </c>
      <c r="E22" s="17">
        <v>1E-4</v>
      </c>
      <c r="F22" s="3">
        <f t="shared" si="0"/>
        <v>0.20239999999999991</v>
      </c>
      <c r="G22" s="17">
        <f t="shared" si="3"/>
        <v>1.4142135623730951E-4</v>
      </c>
      <c r="H22" s="3">
        <v>26.429600000000001</v>
      </c>
      <c r="I22" s="17">
        <v>1E-4</v>
      </c>
      <c r="J22" s="11">
        <f t="shared" si="4"/>
        <v>20.277799999999999</v>
      </c>
      <c r="K22" s="17">
        <f t="shared" si="5"/>
        <v>1.4142135623730951E-4</v>
      </c>
      <c r="L22" s="2">
        <v>26.480599999999999</v>
      </c>
      <c r="M22" s="17">
        <v>1E-4</v>
      </c>
      <c r="N22" s="12">
        <f t="shared" si="6"/>
        <v>20.328800000000001</v>
      </c>
      <c r="O22" s="17">
        <f t="shared" si="7"/>
        <v>1.4142135623730951E-4</v>
      </c>
      <c r="P22" s="2">
        <f t="shared" si="8"/>
        <v>5.099999999999838E-2</v>
      </c>
      <c r="Q22" s="17">
        <f t="shared" si="9"/>
        <v>1.4142135623730951E-4</v>
      </c>
      <c r="R22" s="13">
        <f t="shared" si="10"/>
        <v>5.0175121010584371</v>
      </c>
      <c r="S22" s="17">
        <f t="shared" si="11"/>
        <v>1.3913443123007763E-2</v>
      </c>
      <c r="T22" s="16">
        <f t="shared" si="12"/>
        <v>100.35024202116874</v>
      </c>
      <c r="U22" s="17">
        <f t="shared" si="13"/>
        <v>0.27826886246015525</v>
      </c>
      <c r="V22" s="3">
        <v>1.3119916032537391</v>
      </c>
      <c r="W22" s="18">
        <v>2.4343168709538952E-4</v>
      </c>
      <c r="X22" s="3">
        <v>9.8749000000000002</v>
      </c>
      <c r="Y22" s="17">
        <v>1.4142135623730951E-4</v>
      </c>
      <c r="Z22" s="2">
        <f t="shared" si="14"/>
        <v>12.955785882970348</v>
      </c>
      <c r="AA22" s="17">
        <f t="shared" si="15"/>
        <v>2.4110135809656901E-3</v>
      </c>
      <c r="AB22" s="2">
        <f t="shared" si="1"/>
        <v>100.18675889328067</v>
      </c>
      <c r="AC22" s="17">
        <f t="shared" si="16"/>
        <v>7.0006191160020104E-2</v>
      </c>
      <c r="AD22" s="2">
        <f t="shared" si="2"/>
        <v>1297.9981965301197</v>
      </c>
      <c r="AE22" s="17">
        <f t="shared" si="17"/>
        <v>0.93859969530482301</v>
      </c>
    </row>
    <row r="23" spans="1:31" x14ac:dyDescent="0.25">
      <c r="A23" s="3" t="s">
        <v>31</v>
      </c>
      <c r="B23" s="3">
        <v>6.1440000000000001</v>
      </c>
      <c r="C23" s="18">
        <v>1E-4</v>
      </c>
      <c r="D23" s="3">
        <v>6.3460000000000001</v>
      </c>
      <c r="E23" s="17">
        <v>1E-4</v>
      </c>
      <c r="F23" s="3">
        <f t="shared" si="0"/>
        <v>0.20199999999999996</v>
      </c>
      <c r="G23" s="17">
        <f t="shared" si="3"/>
        <v>1.4142135623730951E-4</v>
      </c>
      <c r="H23" s="3">
        <v>26.410799999999998</v>
      </c>
      <c r="I23" s="17">
        <v>1E-4</v>
      </c>
      <c r="J23" s="11">
        <f t="shared" si="4"/>
        <v>20.266799999999996</v>
      </c>
      <c r="K23" s="17">
        <f t="shared" si="5"/>
        <v>1.4142135623730951E-4</v>
      </c>
      <c r="L23" s="2">
        <v>26.4605</v>
      </c>
      <c r="M23" s="17">
        <v>1E-4</v>
      </c>
      <c r="N23" s="12">
        <f t="shared" si="6"/>
        <v>20.316499999999998</v>
      </c>
      <c r="O23" s="17">
        <f t="shared" si="7"/>
        <v>1.4142135623730951E-4</v>
      </c>
      <c r="P23" s="2">
        <f t="shared" si="8"/>
        <v>4.970000000000141E-2</v>
      </c>
      <c r="Q23" s="17">
        <f t="shared" si="9"/>
        <v>1.4142135623730951E-4</v>
      </c>
      <c r="R23" s="13">
        <f t="shared" si="10"/>
        <v>4.8925750006154027</v>
      </c>
      <c r="S23" s="17">
        <f t="shared" si="11"/>
        <v>1.3921864434541473E-2</v>
      </c>
      <c r="T23" s="16">
        <f t="shared" si="12"/>
        <v>97.851500012308051</v>
      </c>
      <c r="U23" s="17">
        <f t="shared" si="13"/>
        <v>0.27843728869082945</v>
      </c>
      <c r="V23" s="3">
        <v>1.2423903590508139</v>
      </c>
      <c r="W23" s="18">
        <v>2.182886439969239E-4</v>
      </c>
      <c r="X23" s="3">
        <v>9.8710999999999984</v>
      </c>
      <c r="Y23" s="17">
        <v>1.4142135623730951E-4</v>
      </c>
      <c r="Z23" s="2">
        <f t="shared" si="14"/>
        <v>12.263759473226486</v>
      </c>
      <c r="AA23" s="17">
        <f t="shared" si="15"/>
        <v>2.1619005700000251E-3</v>
      </c>
      <c r="AB23" s="2">
        <f t="shared" si="1"/>
        <v>100.33069306930693</v>
      </c>
      <c r="AC23" s="17">
        <f t="shared" si="16"/>
        <v>7.0245581409521751E-2</v>
      </c>
      <c r="AD23" s="2">
        <f t="shared" si="2"/>
        <v>1230.4314875840919</v>
      </c>
      <c r="AE23" s="17">
        <f t="shared" si="17"/>
        <v>0.88836186303674436</v>
      </c>
    </row>
    <row r="24" spans="1:31" x14ac:dyDescent="0.25">
      <c r="A24" s="3" t="s">
        <v>32</v>
      </c>
      <c r="B24" s="3">
        <v>6.1509</v>
      </c>
      <c r="C24" s="18">
        <v>1E-4</v>
      </c>
      <c r="D24" s="3">
        <v>6.3536000000000001</v>
      </c>
      <c r="E24" s="17">
        <v>1E-4</v>
      </c>
      <c r="F24" s="3">
        <f t="shared" si="0"/>
        <v>0.2027000000000001</v>
      </c>
      <c r="G24" s="17">
        <f t="shared" si="3"/>
        <v>1.4142135623730951E-4</v>
      </c>
      <c r="H24" s="3">
        <v>26.399799999999999</v>
      </c>
      <c r="I24" s="17">
        <v>1E-4</v>
      </c>
      <c r="J24" s="11">
        <f t="shared" si="4"/>
        <v>20.248899999999999</v>
      </c>
      <c r="K24" s="17">
        <f t="shared" si="5"/>
        <v>1.4142135623730951E-4</v>
      </c>
      <c r="L24" s="2">
        <v>26.450399999999998</v>
      </c>
      <c r="M24" s="17">
        <v>1E-4</v>
      </c>
      <c r="N24" s="12">
        <f t="shared" si="6"/>
        <v>20.299499999999998</v>
      </c>
      <c r="O24" s="17">
        <f t="shared" si="7"/>
        <v>1.4142135623730951E-4</v>
      </c>
      <c r="P24" s="2">
        <f t="shared" si="8"/>
        <v>5.0599999999999312E-2</v>
      </c>
      <c r="Q24" s="17">
        <f t="shared" si="9"/>
        <v>1.4142135623730951E-4</v>
      </c>
      <c r="R24" s="13">
        <f t="shared" si="10"/>
        <v>4.9853444666124105</v>
      </c>
      <c r="S24" s="17">
        <f t="shared" si="11"/>
        <v>1.3933525021937034E-2</v>
      </c>
      <c r="T24" s="16">
        <f t="shared" si="12"/>
        <v>99.70688933224821</v>
      </c>
      <c r="U24" s="17">
        <f t="shared" si="13"/>
        <v>0.2786705004387407</v>
      </c>
      <c r="V24" s="3">
        <v>1.2663036596175765</v>
      </c>
      <c r="W24" s="18">
        <v>2.267726743717691E-4</v>
      </c>
      <c r="X24" s="3">
        <v>9.9954999999999998</v>
      </c>
      <c r="Y24" s="17">
        <v>1.4142135623730951E-4</v>
      </c>
      <c r="Z24" s="2">
        <f t="shared" si="14"/>
        <v>12.657338229707486</v>
      </c>
      <c r="AA24" s="17">
        <f t="shared" si="15"/>
        <v>2.2737695130745513E-3</v>
      </c>
      <c r="AB24" s="2">
        <f t="shared" si="1"/>
        <v>99.89590527873699</v>
      </c>
      <c r="AC24" s="17">
        <f t="shared" si="16"/>
        <v>6.9699665678094228E-2</v>
      </c>
      <c r="AD24" s="2">
        <f t="shared" si="2"/>
        <v>1264.4162608757956</v>
      </c>
      <c r="AE24" s="17">
        <f t="shared" si="17"/>
        <v>0.91098361190484989</v>
      </c>
    </row>
    <row r="25" spans="1:31" x14ac:dyDescent="0.25">
      <c r="A25" s="3" t="s">
        <v>33</v>
      </c>
      <c r="B25" s="3">
        <v>6.1502999999999997</v>
      </c>
      <c r="C25" s="18">
        <v>1E-4</v>
      </c>
      <c r="D25" s="3">
        <v>6.3543000000000003</v>
      </c>
      <c r="E25" s="17">
        <v>1E-4</v>
      </c>
      <c r="F25" s="3">
        <f t="shared" si="0"/>
        <v>0.20400000000000063</v>
      </c>
      <c r="G25" s="17">
        <f t="shared" si="3"/>
        <v>1.4142135623730951E-4</v>
      </c>
      <c r="H25" s="3">
        <v>26.367100000000001</v>
      </c>
      <c r="I25" s="17">
        <v>1E-4</v>
      </c>
      <c r="J25" s="11">
        <f t="shared" si="4"/>
        <v>20.216799999999999</v>
      </c>
      <c r="K25" s="17">
        <f t="shared" si="5"/>
        <v>1.4142135623730951E-4</v>
      </c>
      <c r="L25" s="2">
        <v>26.4176</v>
      </c>
      <c r="M25" s="17">
        <v>1E-4</v>
      </c>
      <c r="N25" s="12">
        <f t="shared" si="6"/>
        <v>20.267299999999999</v>
      </c>
      <c r="O25" s="17">
        <f t="shared" si="7"/>
        <v>1.4142135623730951E-4</v>
      </c>
      <c r="P25" s="2">
        <f t="shared" si="8"/>
        <v>5.0499999999999545E-2</v>
      </c>
      <c r="Q25" s="17">
        <f t="shared" si="9"/>
        <v>1.4142135623730951E-4</v>
      </c>
      <c r="R25" s="13">
        <f t="shared" si="10"/>
        <v>4.9833969004257641</v>
      </c>
      <c r="S25" s="17">
        <f t="shared" si="11"/>
        <v>1.395566210084208E-2</v>
      </c>
      <c r="T25" s="16">
        <f t="shared" si="12"/>
        <v>99.667938008515279</v>
      </c>
      <c r="U25" s="17">
        <f t="shared" si="13"/>
        <v>0.27911324201684157</v>
      </c>
      <c r="V25" s="3">
        <v>1.2909888974954808</v>
      </c>
      <c r="W25" s="18">
        <v>2.357002333735086E-4</v>
      </c>
      <c r="X25" s="3">
        <v>9.9185999999999996</v>
      </c>
      <c r="Y25" s="17">
        <v>1.4142135623730951E-4</v>
      </c>
      <c r="Z25" s="2">
        <f t="shared" si="14"/>
        <v>12.804802478698676</v>
      </c>
      <c r="AA25" s="17">
        <f t="shared" si="15"/>
        <v>2.3449345964523622E-3</v>
      </c>
      <c r="AB25" s="2">
        <f t="shared" si="1"/>
        <v>99.10196078431342</v>
      </c>
      <c r="AC25" s="17">
        <f t="shared" si="16"/>
        <v>6.8705133314475628E-2</v>
      </c>
      <c r="AD25" s="2">
        <f t="shared" si="2"/>
        <v>1268.9810330948756</v>
      </c>
      <c r="AE25" s="17">
        <f t="shared" si="17"/>
        <v>0.90993078196531851</v>
      </c>
    </row>
    <row r="26" spans="1:31" x14ac:dyDescent="0.25">
      <c r="A26" s="3" t="s">
        <v>34</v>
      </c>
      <c r="B26" s="3">
        <v>6.1525999999999996</v>
      </c>
      <c r="C26" s="18">
        <v>1E-4</v>
      </c>
      <c r="D26" s="3">
        <v>6.3544999999999998</v>
      </c>
      <c r="E26" s="17">
        <v>1E-4</v>
      </c>
      <c r="F26" s="3">
        <f t="shared" si="0"/>
        <v>0.20190000000000019</v>
      </c>
      <c r="G26" s="17">
        <f t="shared" si="3"/>
        <v>1.4142135623730951E-4</v>
      </c>
      <c r="H26" s="3">
        <v>26.238099999999999</v>
      </c>
      <c r="I26" s="17">
        <v>1E-4</v>
      </c>
      <c r="J26" s="11">
        <f t="shared" si="4"/>
        <v>20.0855</v>
      </c>
      <c r="K26" s="17">
        <f t="shared" si="5"/>
        <v>1.4142135623730951E-4</v>
      </c>
      <c r="L26" s="2">
        <v>26.288399999999999</v>
      </c>
      <c r="M26" s="17">
        <v>1E-4</v>
      </c>
      <c r="N26" s="12">
        <f t="shared" si="6"/>
        <v>20.1358</v>
      </c>
      <c r="O26" s="17">
        <f t="shared" si="7"/>
        <v>1.4142135623730951E-4</v>
      </c>
      <c r="P26" s="2">
        <f t="shared" si="8"/>
        <v>5.0300000000000011E-2</v>
      </c>
      <c r="Q26" s="17">
        <f t="shared" si="9"/>
        <v>1.4142135623730951E-4</v>
      </c>
      <c r="R26" s="13">
        <f t="shared" si="10"/>
        <v>4.9960766396170015</v>
      </c>
      <c r="S26" s="17">
        <f t="shared" si="11"/>
        <v>1.4046801963177306E-2</v>
      </c>
      <c r="T26" s="16">
        <f t="shared" si="12"/>
        <v>99.921532792340031</v>
      </c>
      <c r="U26" s="17">
        <f t="shared" si="13"/>
        <v>0.2809360392635461</v>
      </c>
      <c r="V26" s="3">
        <v>1.2529758175667212</v>
      </c>
      <c r="W26" s="18">
        <v>2.220242318667303E-4</v>
      </c>
      <c r="X26" s="3">
        <v>10.059299999999999</v>
      </c>
      <c r="Y26" s="17">
        <v>1.4142135623730951E-4</v>
      </c>
      <c r="Z26" s="2">
        <f t="shared" si="14"/>
        <v>12.604059641648917</v>
      </c>
      <c r="AA26" s="17">
        <f t="shared" si="15"/>
        <v>2.2404267117957619E-3</v>
      </c>
      <c r="AB26" s="2">
        <f t="shared" si="1"/>
        <v>99.482417038137598</v>
      </c>
      <c r="AC26" s="17">
        <f t="shared" si="16"/>
        <v>6.9686226384505751E-2</v>
      </c>
      <c r="AD26" s="2">
        <f t="shared" si="2"/>
        <v>1253.8823176440767</v>
      </c>
      <c r="AE26" s="17">
        <f t="shared" si="17"/>
        <v>0.90616737623103161</v>
      </c>
    </row>
    <row r="27" spans="1:31" x14ac:dyDescent="0.25">
      <c r="A27" s="3" t="s">
        <v>35</v>
      </c>
      <c r="B27" s="3">
        <v>6.1677999999999997</v>
      </c>
      <c r="C27" s="18">
        <v>1E-4</v>
      </c>
      <c r="D27" s="3">
        <v>6.3704000000000001</v>
      </c>
      <c r="E27" s="17">
        <v>1E-4</v>
      </c>
      <c r="F27" s="3">
        <f t="shared" si="0"/>
        <v>0.20260000000000034</v>
      </c>
      <c r="G27" s="17">
        <f t="shared" si="3"/>
        <v>1.4142135623730951E-4</v>
      </c>
      <c r="H27" s="3">
        <v>26.360199999999999</v>
      </c>
      <c r="I27" s="17">
        <v>1E-4</v>
      </c>
      <c r="J27" s="11">
        <f t="shared" si="4"/>
        <v>20.192399999999999</v>
      </c>
      <c r="K27" s="17">
        <f t="shared" si="5"/>
        <v>1.4142135623730951E-4</v>
      </c>
      <c r="L27" s="2">
        <v>26.4101</v>
      </c>
      <c r="M27" s="17">
        <v>1E-4</v>
      </c>
      <c r="N27" s="12">
        <f t="shared" si="6"/>
        <v>20.2423</v>
      </c>
      <c r="O27" s="17">
        <f t="shared" si="7"/>
        <v>1.4142135623730951E-4</v>
      </c>
      <c r="P27" s="2">
        <f t="shared" si="8"/>
        <v>4.9900000000000944E-2</v>
      </c>
      <c r="Q27" s="17">
        <f t="shared" si="9"/>
        <v>1.4142135623730951E-4</v>
      </c>
      <c r="R27" s="13">
        <f t="shared" si="10"/>
        <v>4.9302697815960581</v>
      </c>
      <c r="S27" s="17">
        <f t="shared" si="11"/>
        <v>1.3972896947251208E-2</v>
      </c>
      <c r="T27" s="16">
        <f t="shared" si="12"/>
        <v>98.605395631921169</v>
      </c>
      <c r="U27" s="17">
        <f t="shared" si="13"/>
        <v>0.27945793894502419</v>
      </c>
      <c r="V27" s="3">
        <v>1.2786088735455827</v>
      </c>
      <c r="W27" s="18">
        <v>2.3120138216836073E-4</v>
      </c>
      <c r="X27" s="3">
        <v>10.055999999999997</v>
      </c>
      <c r="Y27" s="17">
        <v>1.4142135623730951E-4</v>
      </c>
      <c r="Z27" s="2">
        <f t="shared" si="14"/>
        <v>12.857690832374377</v>
      </c>
      <c r="AA27" s="17">
        <f t="shared" si="15"/>
        <v>2.3319821880299352E-3</v>
      </c>
      <c r="AB27" s="2">
        <f t="shared" si="1"/>
        <v>99.666337611056093</v>
      </c>
      <c r="AC27" s="17">
        <f t="shared" si="16"/>
        <v>6.9573830663057112E-2</v>
      </c>
      <c r="AD27" s="2">
        <f t="shared" si="2"/>
        <v>1281.4789553980056</v>
      </c>
      <c r="AE27" s="17">
        <f t="shared" si="17"/>
        <v>0.92425892969093082</v>
      </c>
    </row>
    <row r="28" spans="1:31" x14ac:dyDescent="0.25">
      <c r="A28" s="3" t="s">
        <v>36</v>
      </c>
      <c r="B28" s="3">
        <v>6.1208</v>
      </c>
      <c r="C28" s="18">
        <v>1E-4</v>
      </c>
      <c r="D28" s="3">
        <v>6.3239999999999998</v>
      </c>
      <c r="E28" s="17">
        <v>1E-4</v>
      </c>
      <c r="F28" s="3">
        <f t="shared" si="0"/>
        <v>0.20319999999999983</v>
      </c>
      <c r="G28" s="17">
        <f t="shared" si="3"/>
        <v>1.4142135623730951E-4</v>
      </c>
      <c r="H28" s="3">
        <v>26.3461</v>
      </c>
      <c r="I28" s="17">
        <v>1E-4</v>
      </c>
      <c r="J28" s="11">
        <f t="shared" si="4"/>
        <v>20.225300000000001</v>
      </c>
      <c r="K28" s="17">
        <f t="shared" si="5"/>
        <v>1.4142135623730951E-4</v>
      </c>
      <c r="L28" s="2">
        <v>26.3965</v>
      </c>
      <c r="M28" s="17">
        <v>1E-4</v>
      </c>
      <c r="N28" s="12">
        <f t="shared" si="6"/>
        <v>20.275700000000001</v>
      </c>
      <c r="O28" s="17">
        <f t="shared" si="7"/>
        <v>1.4142135623730951E-4</v>
      </c>
      <c r="P28" s="2">
        <f t="shared" si="8"/>
        <v>5.0399999999999778E-2</v>
      </c>
      <c r="Q28" s="17">
        <f t="shared" si="9"/>
        <v>1.4142135623730951E-4</v>
      </c>
      <c r="R28" s="13">
        <f t="shared" si="10"/>
        <v>4.9714683093555116</v>
      </c>
      <c r="S28" s="17">
        <f t="shared" si="11"/>
        <v>1.3949880216123291E-2</v>
      </c>
      <c r="T28" s="16">
        <f t="shared" si="12"/>
        <v>99.429366187110233</v>
      </c>
      <c r="U28" s="17">
        <f t="shared" si="13"/>
        <v>0.27899760432246579</v>
      </c>
      <c r="V28" s="3">
        <v>1.2779552715654956</v>
      </c>
      <c r="W28" s="18">
        <v>2.3096507056282636E-4</v>
      </c>
      <c r="X28" s="3">
        <v>10.013300000000001</v>
      </c>
      <c r="Y28" s="17">
        <v>1.4142135623730951E-4</v>
      </c>
      <c r="Z28" s="2">
        <f t="shared" si="14"/>
        <v>12.796549520766778</v>
      </c>
      <c r="AA28" s="17">
        <f t="shared" si="15"/>
        <v>2.3197734685698693E-3</v>
      </c>
      <c r="AB28" s="2">
        <f t="shared" si="1"/>
        <v>99.533956692913478</v>
      </c>
      <c r="AC28" s="17">
        <f t="shared" si="16"/>
        <v>6.9276267455148866E-2</v>
      </c>
      <c r="AD28" s="2">
        <f t="shared" si="2"/>
        <v>1273.6912058187231</v>
      </c>
      <c r="AE28" s="17">
        <f t="shared" si="17"/>
        <v>0.9160733227614315</v>
      </c>
    </row>
    <row r="29" spans="1:31" x14ac:dyDescent="0.25">
      <c r="A29" s="3" t="s">
        <v>37</v>
      </c>
      <c r="B29" s="3">
        <v>6.1147</v>
      </c>
      <c r="C29" s="18">
        <v>1E-4</v>
      </c>
      <c r="D29" s="3">
        <v>6.3179999999999996</v>
      </c>
      <c r="E29" s="17">
        <v>1E-4</v>
      </c>
      <c r="F29" s="3">
        <f t="shared" si="0"/>
        <v>0.20329999999999959</v>
      </c>
      <c r="G29" s="17">
        <f t="shared" si="3"/>
        <v>1.4142135623730951E-4</v>
      </c>
      <c r="H29" s="3">
        <v>26.3855</v>
      </c>
      <c r="I29" s="17">
        <v>1E-4</v>
      </c>
      <c r="J29" s="11">
        <f t="shared" si="4"/>
        <v>20.270800000000001</v>
      </c>
      <c r="K29" s="17">
        <f t="shared" si="5"/>
        <v>1.4142135623730951E-4</v>
      </c>
      <c r="L29" s="2">
        <v>26.435700000000001</v>
      </c>
      <c r="M29" s="17">
        <v>1E-4</v>
      </c>
      <c r="N29" s="12">
        <f t="shared" si="6"/>
        <v>20.321000000000002</v>
      </c>
      <c r="O29" s="17">
        <f t="shared" si="7"/>
        <v>1.4142135623730951E-4</v>
      </c>
      <c r="P29" s="2">
        <f t="shared" si="8"/>
        <v>5.0200000000000244E-2</v>
      </c>
      <c r="Q29" s="17">
        <f t="shared" si="9"/>
        <v>1.4142135623730951E-4</v>
      </c>
      <c r="R29" s="13">
        <f t="shared" si="10"/>
        <v>4.9407017371192596</v>
      </c>
      <c r="S29" s="17">
        <f t="shared" si="11"/>
        <v>1.3918782319570704E-2</v>
      </c>
      <c r="T29" s="16">
        <f t="shared" si="12"/>
        <v>98.814034742385189</v>
      </c>
      <c r="U29" s="17">
        <f t="shared" si="13"/>
        <v>0.2783756463914141</v>
      </c>
      <c r="V29" s="3">
        <v>1.2520345561537496</v>
      </c>
      <c r="W29" s="18">
        <v>2.2169077874951932E-4</v>
      </c>
      <c r="X29" s="3">
        <v>9.9420999999999999</v>
      </c>
      <c r="Y29" s="17">
        <v>1.4142135623730951E-4</v>
      </c>
      <c r="Z29" s="2">
        <f t="shared" si="14"/>
        <v>12.447852760736193</v>
      </c>
      <c r="AA29" s="17">
        <f t="shared" si="15"/>
        <v>2.2111727008717122E-3</v>
      </c>
      <c r="AB29" s="2">
        <f t="shared" si="1"/>
        <v>99.708804722085787</v>
      </c>
      <c r="AC29" s="17">
        <f t="shared" si="16"/>
        <v>6.9363814789092426E-2</v>
      </c>
      <c r="AD29" s="2">
        <f t="shared" si="2"/>
        <v>1241.1605201295215</v>
      </c>
      <c r="AE29" s="17">
        <f t="shared" si="17"/>
        <v>0.89113457736025403</v>
      </c>
    </row>
    <row r="30" spans="1:31" x14ac:dyDescent="0.25">
      <c r="A30" s="3" t="s">
        <v>38</v>
      </c>
      <c r="B30" s="3">
        <v>6.1578999999999997</v>
      </c>
      <c r="C30" s="18">
        <v>1E-4</v>
      </c>
      <c r="D30" s="3">
        <v>6.3605999999999998</v>
      </c>
      <c r="E30" s="17">
        <v>1E-4</v>
      </c>
      <c r="F30" s="3">
        <f t="shared" si="0"/>
        <v>0.2027000000000001</v>
      </c>
      <c r="G30" s="17">
        <f t="shared" si="3"/>
        <v>1.4142135623730951E-4</v>
      </c>
      <c r="H30" s="3">
        <v>26.342500000000001</v>
      </c>
      <c r="I30" s="17">
        <v>1E-4</v>
      </c>
      <c r="J30" s="11">
        <f t="shared" si="4"/>
        <v>20.184600000000003</v>
      </c>
      <c r="K30" s="17">
        <f t="shared" si="5"/>
        <v>1.4142135623730951E-4</v>
      </c>
      <c r="L30" s="2">
        <v>26.392700000000001</v>
      </c>
      <c r="M30" s="17">
        <v>1E-4</v>
      </c>
      <c r="N30" s="12">
        <f t="shared" si="6"/>
        <v>20.2348</v>
      </c>
      <c r="O30" s="17">
        <f t="shared" si="7"/>
        <v>1.4142135623730951E-4</v>
      </c>
      <c r="P30" s="2">
        <f t="shared" si="8"/>
        <v>5.0200000000000244E-2</v>
      </c>
      <c r="Q30" s="17">
        <f t="shared" si="9"/>
        <v>1.4142135623730951E-4</v>
      </c>
      <c r="R30" s="13">
        <f t="shared" si="10"/>
        <v>4.9617490659655887</v>
      </c>
      <c r="S30" s="17">
        <f t="shared" si="11"/>
        <v>1.397807652582375E-2</v>
      </c>
      <c r="T30" s="16">
        <f t="shared" si="12"/>
        <v>99.234981319311771</v>
      </c>
      <c r="U30" s="17">
        <f t="shared" si="13"/>
        <v>0.27956153051647498</v>
      </c>
      <c r="V30" s="3">
        <v>1.2356357345854436</v>
      </c>
      <c r="W30" s="18">
        <v>2.15921514148471E-4</v>
      </c>
      <c r="X30" s="3">
        <v>9.8318000000000012</v>
      </c>
      <c r="Y30" s="17">
        <v>1.4142135623730951E-4</v>
      </c>
      <c r="Z30" s="2">
        <f t="shared" si="14"/>
        <v>12.148523415297166</v>
      </c>
      <c r="AA30" s="17">
        <f t="shared" si="15"/>
        <v>2.1300770390530613E-3</v>
      </c>
      <c r="AB30" s="2">
        <f t="shared" si="1"/>
        <v>99.578687715836182</v>
      </c>
      <c r="AC30" s="17">
        <f t="shared" si="16"/>
        <v>6.9478357916706535E-2</v>
      </c>
      <c r="AD30" s="2">
        <f t="shared" si="2"/>
        <v>1209.7340193804002</v>
      </c>
      <c r="AE30" s="17">
        <f t="shared" si="17"/>
        <v>0.87030290011959643</v>
      </c>
    </row>
    <row r="31" spans="1:31" x14ac:dyDescent="0.25">
      <c r="A31" s="3" t="s">
        <v>39</v>
      </c>
      <c r="B31" s="3">
        <v>6.1249000000000002</v>
      </c>
      <c r="C31" s="18">
        <v>1E-4</v>
      </c>
      <c r="D31" s="3">
        <v>6.3282999999999996</v>
      </c>
      <c r="E31" s="17">
        <v>1E-4</v>
      </c>
      <c r="F31" s="3">
        <f t="shared" si="0"/>
        <v>0.20339999999999936</v>
      </c>
      <c r="G31" s="17">
        <f t="shared" si="3"/>
        <v>1.4142135623730951E-4</v>
      </c>
      <c r="H31" s="3">
        <v>26.272400000000001</v>
      </c>
      <c r="I31" s="17">
        <v>1E-4</v>
      </c>
      <c r="J31" s="11">
        <f t="shared" si="4"/>
        <v>20.147500000000001</v>
      </c>
      <c r="K31" s="17">
        <f t="shared" si="5"/>
        <v>1.4142135623730951E-4</v>
      </c>
      <c r="L31" s="2">
        <v>26.322600000000001</v>
      </c>
      <c r="M31" s="17">
        <v>1E-4</v>
      </c>
      <c r="N31" s="12">
        <f t="shared" si="6"/>
        <v>20.197700000000001</v>
      </c>
      <c r="O31" s="17">
        <f t="shared" si="7"/>
        <v>1.4142135623730951E-4</v>
      </c>
      <c r="P31" s="2">
        <f t="shared" si="8"/>
        <v>5.0200000000000244E-2</v>
      </c>
      <c r="Q31" s="17">
        <f t="shared" si="9"/>
        <v>1.4142135623730951E-4</v>
      </c>
      <c r="R31" s="13">
        <f t="shared" si="10"/>
        <v>4.9708630190566492</v>
      </c>
      <c r="S31" s="17">
        <f t="shared" si="11"/>
        <v>1.4003752213632408E-2</v>
      </c>
      <c r="T31" s="16">
        <f t="shared" si="12"/>
        <v>99.417260381132991</v>
      </c>
      <c r="U31" s="17">
        <f t="shared" si="13"/>
        <v>0.28007504427264818</v>
      </c>
      <c r="V31" s="3">
        <v>1.3000520020800839</v>
      </c>
      <c r="W31" s="18">
        <v>2.3902121335568779E-4</v>
      </c>
      <c r="X31" s="3">
        <v>9.8829000000000029</v>
      </c>
      <c r="Y31" s="17">
        <v>1.4142135623730951E-4</v>
      </c>
      <c r="Z31" s="2">
        <f t="shared" si="14"/>
        <v>12.848283931357265</v>
      </c>
      <c r="AA31" s="17">
        <f t="shared" si="15"/>
        <v>2.3693667977520254E-3</v>
      </c>
      <c r="AB31" s="2">
        <f t="shared" si="1"/>
        <v>99.053588987217623</v>
      </c>
      <c r="AC31" s="17">
        <f t="shared" si="16"/>
        <v>6.8874172760152258E-2</v>
      </c>
      <c r="AD31" s="2">
        <f t="shared" si="2"/>
        <v>1272.6686357277351</v>
      </c>
      <c r="AE31" s="17">
        <f t="shared" si="17"/>
        <v>0.91550851208266704</v>
      </c>
    </row>
    <row r="32" spans="1:31" x14ac:dyDescent="0.25">
      <c r="A32" s="3" t="s">
        <v>40</v>
      </c>
      <c r="B32" s="3">
        <v>6.1307</v>
      </c>
      <c r="C32" s="18">
        <v>1E-4</v>
      </c>
      <c r="D32" s="3">
        <v>6.3342000000000001</v>
      </c>
      <c r="E32" s="17">
        <v>1E-4</v>
      </c>
      <c r="F32" s="3">
        <f t="shared" si="0"/>
        <v>0.20350000000000001</v>
      </c>
      <c r="G32" s="17">
        <f t="shared" si="3"/>
        <v>1.4142135623730951E-4</v>
      </c>
      <c r="H32" s="3">
        <v>26.325700000000001</v>
      </c>
      <c r="I32" s="17">
        <v>1E-4</v>
      </c>
      <c r="J32" s="11">
        <f t="shared" si="4"/>
        <v>20.195</v>
      </c>
      <c r="K32" s="17">
        <f t="shared" si="5"/>
        <v>1.4142135623730951E-4</v>
      </c>
      <c r="L32" s="2">
        <v>26.375699999999998</v>
      </c>
      <c r="M32" s="17">
        <v>1E-4</v>
      </c>
      <c r="N32" s="12">
        <f t="shared" si="6"/>
        <v>20.244999999999997</v>
      </c>
      <c r="O32" s="17">
        <f t="shared" si="7"/>
        <v>1.4142135623730951E-4</v>
      </c>
      <c r="P32" s="2">
        <f t="shared" si="8"/>
        <v>4.9999999999997158E-2</v>
      </c>
      <c r="Q32" s="17">
        <f t="shared" si="9"/>
        <v>1.4142135623730951E-4</v>
      </c>
      <c r="R32" s="13">
        <f t="shared" si="10"/>
        <v>4.9394912324027827</v>
      </c>
      <c r="S32" s="17">
        <f t="shared" si="11"/>
        <v>1.3971033593141372E-2</v>
      </c>
      <c r="T32" s="16">
        <f t="shared" si="12"/>
        <v>98.789824648055657</v>
      </c>
      <c r="U32" s="17">
        <f t="shared" si="13"/>
        <v>0.27942067186282743</v>
      </c>
      <c r="V32" s="3">
        <v>1.1859582542694505</v>
      </c>
      <c r="W32" s="18">
        <v>1.9890871057829428E-4</v>
      </c>
      <c r="X32" s="3">
        <v>10.043600000000001</v>
      </c>
      <c r="Y32" s="17">
        <v>1.4142135623730951E-4</v>
      </c>
      <c r="Z32" s="2">
        <f t="shared" si="14"/>
        <v>11.911290322580655</v>
      </c>
      <c r="AA32" s="17">
        <f t="shared" si="15"/>
        <v>2.0047875352764248E-3</v>
      </c>
      <c r="AB32" s="2">
        <f t="shared" si="1"/>
        <v>99.238329238329229</v>
      </c>
      <c r="AC32" s="17">
        <f t="shared" si="16"/>
        <v>6.8968705786074447E-2</v>
      </c>
      <c r="AD32" s="2">
        <f t="shared" si="2"/>
        <v>1182.0565506855837</v>
      </c>
      <c r="AE32" s="17">
        <f t="shared" si="17"/>
        <v>0.845254026572137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2021-06-21T16:44:39Z</dcterms:modified>
</cp:coreProperties>
</file>